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01_KULIAH\05 SEMINAR PROPOSAL (SEMPRO)\Artikel\"/>
    </mc:Choice>
  </mc:AlternateContent>
  <xr:revisionPtr revIDLastSave="0" documentId="13_ncr:1_{459A4338-5563-45A8-9FF9-63A90830F5B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ngket" sheetId="1" r:id="rId1"/>
    <sheet name="Tes kemampu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2" l="1"/>
  <c r="M5" i="2"/>
  <c r="M4" i="2"/>
  <c r="F30" i="2"/>
  <c r="F29" i="2"/>
  <c r="F28" i="2"/>
  <c r="C29" i="2"/>
  <c r="E30" i="2" s="1"/>
  <c r="D30" i="2"/>
  <c r="AJ11" i="1"/>
  <c r="AJ10" i="1"/>
  <c r="C30" i="2"/>
  <c r="D28" i="2"/>
  <c r="E28" i="2"/>
  <c r="C28" i="2"/>
  <c r="AJ5" i="1"/>
  <c r="H27" i="1" l="1"/>
  <c r="AO8" i="1"/>
  <c r="AO6" i="1"/>
  <c r="AO5" i="1"/>
  <c r="D5" i="1"/>
  <c r="E5" i="1"/>
  <c r="F5" i="1"/>
  <c r="G5" i="1"/>
  <c r="G6" i="1" s="1"/>
  <c r="X5" i="1"/>
  <c r="AK5" i="1"/>
  <c r="D6" i="1"/>
  <c r="H5" i="1" s="1"/>
  <c r="E6" i="1"/>
  <c r="F6" i="1"/>
  <c r="X6" i="1"/>
  <c r="AC6" i="1"/>
  <c r="AD6" i="1" s="1"/>
  <c r="AJ6" i="1"/>
  <c r="AK6" i="1" s="1"/>
  <c r="D7" i="1"/>
  <c r="D8" i="1" s="1"/>
  <c r="E7" i="1"/>
  <c r="F7" i="1"/>
  <c r="F8" i="1" s="1"/>
  <c r="G7" i="1"/>
  <c r="G8" i="1" s="1"/>
  <c r="X7" i="1"/>
  <c r="AC7" i="1"/>
  <c r="AD7" i="1" s="1"/>
  <c r="AJ7" i="1"/>
  <c r="AK7" i="1"/>
  <c r="E8" i="1"/>
  <c r="X8" i="1"/>
  <c r="AC8" i="1"/>
  <c r="AD8" i="1" s="1"/>
  <c r="AJ8" i="1"/>
  <c r="AK8" i="1"/>
  <c r="D9" i="1"/>
  <c r="E9" i="1"/>
  <c r="F9" i="1"/>
  <c r="G9" i="1"/>
  <c r="X9" i="1"/>
  <c r="AC9" i="1"/>
  <c r="AD9" i="1" s="1"/>
  <c r="AJ9" i="1"/>
  <c r="AJ23" i="1"/>
  <c r="AJ21" i="1"/>
  <c r="AK21" i="1" s="1"/>
  <c r="AJ20" i="1"/>
  <c r="AK20" i="1" s="1"/>
  <c r="AJ19" i="1"/>
  <c r="AK19" i="1" s="1"/>
  <c r="AJ18" i="1"/>
  <c r="AK18" i="1" s="1"/>
  <c r="AC23" i="1"/>
  <c r="AC11" i="1"/>
  <c r="AC21" i="1"/>
  <c r="AD21" i="1" s="1"/>
  <c r="AC20" i="1"/>
  <c r="AD20" i="1" s="1"/>
  <c r="AC19" i="1"/>
  <c r="AD19" i="1" s="1"/>
  <c r="AC18" i="1"/>
  <c r="H7" i="1" l="1"/>
  <c r="AK9" i="1"/>
  <c r="AJ22" i="1"/>
  <c r="AC10" i="1"/>
  <c r="AC22" i="1"/>
  <c r="AD18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AJ12" i="1" l="1"/>
  <c r="AO7" i="1"/>
  <c r="AK22" i="1"/>
  <c r="AJ24" i="1" s="1"/>
  <c r="AJ25" i="1" s="1"/>
  <c r="AD10" i="1"/>
  <c r="AD22" i="1"/>
  <c r="G25" i="1"/>
  <c r="G26" i="1" s="1"/>
  <c r="F25" i="1"/>
  <c r="F26" i="1" s="1"/>
  <c r="E25" i="1"/>
  <c r="E26" i="1" s="1"/>
  <c r="D25" i="1"/>
  <c r="D26" i="1" s="1"/>
  <c r="G23" i="1"/>
  <c r="G24" i="1" s="1"/>
  <c r="F23" i="1"/>
  <c r="F24" i="1" s="1"/>
  <c r="E23" i="1"/>
  <c r="E24" i="1" s="1"/>
  <c r="D23" i="1"/>
  <c r="D24" i="1" s="1"/>
  <c r="G21" i="1"/>
  <c r="G22" i="1" s="1"/>
  <c r="F21" i="1"/>
  <c r="F22" i="1" s="1"/>
  <c r="E21" i="1"/>
  <c r="E22" i="1" s="1"/>
  <c r="D21" i="1"/>
  <c r="D22" i="1" s="1"/>
  <c r="G19" i="1"/>
  <c r="G20" i="1" s="1"/>
  <c r="F19" i="1"/>
  <c r="F20" i="1" s="1"/>
  <c r="E19" i="1"/>
  <c r="E20" i="1" s="1"/>
  <c r="D19" i="1"/>
  <c r="D20" i="1" s="1"/>
  <c r="G17" i="1"/>
  <c r="G18" i="1" s="1"/>
  <c r="F17" i="1"/>
  <c r="F18" i="1" s="1"/>
  <c r="E17" i="1"/>
  <c r="E18" i="1" s="1"/>
  <c r="D17" i="1"/>
  <c r="D18" i="1" s="1"/>
  <c r="G15" i="1"/>
  <c r="G16" i="1" s="1"/>
  <c r="F15" i="1"/>
  <c r="F16" i="1" s="1"/>
  <c r="E15" i="1"/>
  <c r="E16" i="1" s="1"/>
  <c r="D15" i="1"/>
  <c r="D16" i="1" s="1"/>
  <c r="G13" i="1"/>
  <c r="G14" i="1" s="1"/>
  <c r="F13" i="1"/>
  <c r="F14" i="1" s="1"/>
  <c r="E13" i="1"/>
  <c r="E14" i="1" s="1"/>
  <c r="D13" i="1"/>
  <c r="D14" i="1" s="1"/>
  <c r="G11" i="1"/>
  <c r="G12" i="1" s="1"/>
  <c r="F11" i="1"/>
  <c r="F12" i="1" s="1"/>
  <c r="E11" i="1"/>
  <c r="E12" i="1" s="1"/>
  <c r="D11" i="1"/>
  <c r="D12" i="1" s="1"/>
  <c r="G10" i="1"/>
  <c r="F10" i="1"/>
  <c r="E10" i="1"/>
  <c r="D10" i="1"/>
  <c r="AE8" i="1" l="1"/>
  <c r="AL8" i="1"/>
  <c r="AL6" i="1"/>
  <c r="AL7" i="1"/>
  <c r="AL5" i="1"/>
  <c r="AE9" i="1"/>
  <c r="AE7" i="1"/>
  <c r="AE6" i="1"/>
  <c r="AE10" i="1" s="1"/>
  <c r="H9" i="1"/>
  <c r="AL21" i="1"/>
  <c r="AL20" i="1"/>
  <c r="AL19" i="1"/>
  <c r="AL18" i="1"/>
  <c r="AC24" i="1"/>
  <c r="AC25" i="1" s="1"/>
  <c r="AE21" i="1"/>
  <c r="AE19" i="1"/>
  <c r="AE20" i="1"/>
  <c r="AE18" i="1"/>
  <c r="AC12" i="1"/>
  <c r="AC13" i="1" s="1"/>
  <c r="H17" i="1"/>
  <c r="H23" i="1"/>
  <c r="H13" i="1"/>
  <c r="H19" i="1"/>
  <c r="H25" i="1"/>
  <c r="H21" i="1"/>
  <c r="H15" i="1"/>
  <c r="H11" i="1"/>
  <c r="AL9" i="1" l="1"/>
  <c r="AL22" i="1"/>
  <c r="AE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ONWARDONO</author>
  </authors>
  <commentList>
    <comment ref="AC4" authorId="0" shapeId="0" xr:uid="{E39909EB-0C9F-4CCD-BAC3-8507D6E0FB28}">
      <text>
        <r>
          <rPr>
            <b/>
            <sz val="9"/>
            <color indexed="81"/>
            <rFont val="Tahoma"/>
            <family val="2"/>
          </rPr>
          <t>edit kolom ini. Lihat pada sheet "Data Angket"</t>
        </r>
      </text>
    </comment>
    <comment ref="AJ4" authorId="0" shapeId="0" xr:uid="{9FEAC81B-02D4-4895-B99E-49045DD8ED1A}">
      <text>
        <r>
          <rPr>
            <b/>
            <sz val="9"/>
            <color indexed="81"/>
            <rFont val="Tahoma"/>
            <family val="2"/>
          </rPr>
          <t>edit kolom ini. Lihat pada sheet "Data Angket"</t>
        </r>
      </text>
    </comment>
    <comment ref="AC16" authorId="0" shapeId="0" xr:uid="{B4A8CFCF-F2E5-4E09-822D-B6E937EF1753}">
      <text>
        <r>
          <rPr>
            <b/>
            <sz val="9"/>
            <color indexed="81"/>
            <rFont val="Tahoma"/>
            <family val="2"/>
          </rPr>
          <t>edit kolom ini. Lihat pada sheet "Data Angket"</t>
        </r>
      </text>
    </comment>
    <comment ref="AJ16" authorId="0" shapeId="0" xr:uid="{84D5A82F-E5B4-4073-927B-79C693D0BDEB}">
      <text>
        <r>
          <rPr>
            <b/>
            <sz val="9"/>
            <color indexed="81"/>
            <rFont val="Tahoma"/>
            <family val="2"/>
          </rPr>
          <t>edit kolom ini. Lihat pada sheet "Data Angket"</t>
        </r>
      </text>
    </comment>
  </commentList>
</comments>
</file>

<file path=xl/sharedStrings.xml><?xml version="1.0" encoding="utf-8"?>
<sst xmlns="http://schemas.openxmlformats.org/spreadsheetml/2006/main" count="96" uniqueCount="52">
  <si>
    <t>Indikator</t>
  </si>
  <si>
    <t>Item Pernyataan</t>
  </si>
  <si>
    <t>Pernyataan</t>
  </si>
  <si>
    <t>SS</t>
  </si>
  <si>
    <t>S</t>
  </si>
  <si>
    <t>TS</t>
  </si>
  <si>
    <t>STS</t>
  </si>
  <si>
    <t>Persentase rata-rata Per item</t>
  </si>
  <si>
    <t>Siswa</t>
  </si>
  <si>
    <t>FREKUENSI PENGGUNAAN TIKTOK</t>
  </si>
  <si>
    <t>Saya sering menonton video pembelajaran di TikTok</t>
  </si>
  <si>
    <t>Saya sering menghabiskan video TikTok untuk keperluan pemahaman konsep matematika</t>
  </si>
  <si>
    <t>Saya merasa kecanduan TikTok dan sulit untuk berhenti menggunakan aplikasi ini</t>
  </si>
  <si>
    <t>Saya tidak bisa sehari tanpa mengakses media sosial TikTok</t>
  </si>
  <si>
    <t>Saya sering menghabiskan terlalu banyak waktu di TikTok untuk konten hiburan</t>
  </si>
  <si>
    <t>PENGGUNAAN TIKTOK UNTUK BELAJAR</t>
  </si>
  <si>
    <t>Saya merasa lebih termotivasi untuk belajar matematika setelah menonton video matematika di TikTok.</t>
  </si>
  <si>
    <t>Saya merasa sulit berkonsentrasi belajar matematika di TikTok karena banyaknya konten lain yang mengalihkan perhatian.</t>
  </si>
  <si>
    <t>DAMPAK TIKTOK TERHADAP KESEJAHTERAAN EMOSIONAL</t>
  </si>
  <si>
    <t>Saya merasa kurang percaya diri saat melihat orang lain di TikTok yang tampaknya lebih sukses atau lebih bahagia.</t>
  </si>
  <si>
    <t>Saya merasa cemas atau stres jika tidak dapat menggunakan TikTok.</t>
  </si>
  <si>
    <t>INTERAKSI DI TIKTOK</t>
  </si>
  <si>
    <t>Saya merasa lebih percaya diri dalam berkomunikasi tentang matematika setelah berinteraksi dengan video matematika di TikTok.</t>
  </si>
  <si>
    <t>Saya merasa sulit untuk memahami penjelasan matematika dalam komentar atau diskusi di TikTok.</t>
  </si>
  <si>
    <t>Total</t>
  </si>
  <si>
    <t>No Item</t>
  </si>
  <si>
    <t>Jumlah Item</t>
  </si>
  <si>
    <t>Skor</t>
  </si>
  <si>
    <t>F</t>
  </si>
  <si>
    <t>Jumlah Skor Rata-rata</t>
  </si>
  <si>
    <t>Presentase</t>
  </si>
  <si>
    <t>Jumlah</t>
  </si>
  <si>
    <t>Skor Maksimal</t>
  </si>
  <si>
    <t>Presentase Rata-rata</t>
  </si>
  <si>
    <t>Kriteria</t>
  </si>
  <si>
    <t>1, 2, 3, 4, 5</t>
  </si>
  <si>
    <t>8, 10</t>
  </si>
  <si>
    <t>15, 16</t>
  </si>
  <si>
    <t>17, 20</t>
  </si>
  <si>
    <t>INDIKATOR</t>
  </si>
  <si>
    <t>PERSENTASE</t>
  </si>
  <si>
    <t xml:space="preserve"> </t>
  </si>
  <si>
    <t>skor</t>
  </si>
  <si>
    <t xml:space="preserve">Indikator </t>
  </si>
  <si>
    <t>No</t>
  </si>
  <si>
    <t xml:space="preserve">Penerapan model matematika yang tepat, termasuk penggunaan gambar, rumus, dan simbol matematika </t>
  </si>
  <si>
    <t>Penyampaian pendapat atau tanggapan terhadap pernyataan atau pernyataan tertentu</t>
  </si>
  <si>
    <t xml:space="preserve">penyampaian kesimpulan berdasarkan solusi yang telah ditemukan. </t>
  </si>
  <si>
    <t>Soal</t>
  </si>
  <si>
    <t xml:space="preserve">Jumlah </t>
  </si>
  <si>
    <t>Skor maksimal</t>
  </si>
  <si>
    <t>rata 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</si>
</sst>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2" borderId="6" applyNumberFormat="0" applyAlignment="0" applyProtection="0"/>
    <xf numFmtId="0" fontId="9" fillId="5" borderId="0" applyNumberFormat="0" applyBorder="0" applyAlignment="0" applyProtection="0"/>
  </cellStyleXfs>
  <cellXfs count="72">
    <xf numFmtId="0" fontId="0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9" fontId="0" fillId="0" borderId="0" xfId="0" applyNumberFormat="1" applyFont="1" applyAlignment="1"/>
    <xf numFmtId="0" fontId="7" fillId="2" borderId="6" xfId="2" applyAlignment="1">
      <alignment horizontal="center" vertical="center"/>
    </xf>
    <xf numFmtId="0" fontId="7" fillId="2" borderId="6" xfId="2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top" wrapText="1"/>
    </xf>
    <xf numFmtId="9" fontId="0" fillId="3" borderId="7" xfId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9" fontId="0" fillId="3" borderId="7" xfId="1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9" fontId="0" fillId="3" borderId="7" xfId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5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3" borderId="7" xfId="0" applyFont="1" applyFill="1" applyBorder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0" fontId="7" fillId="2" borderId="11" xfId="2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0" fontId="9" fillId="5" borderId="7" xfId="3" applyBorder="1" applyAlignment="1">
      <alignment horizontal="center"/>
    </xf>
    <xf numFmtId="1" fontId="9" fillId="5" borderId="7" xfId="3" applyNumberFormat="1" applyBorder="1" applyAlignment="1">
      <alignment horizontal="center"/>
    </xf>
    <xf numFmtId="0" fontId="9" fillId="5" borderId="7" xfId="3" applyBorder="1" applyAlignment="1">
      <alignment horizontal="center"/>
    </xf>
    <xf numFmtId="9" fontId="9" fillId="5" borderId="7" xfId="3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</cellXfs>
  <cellStyles count="4">
    <cellStyle name="Input" xfId="2" builtinId="20"/>
    <cellStyle name="Neutral" xfId="3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ANGKET TIKTOK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Angket!$AN$5</c:f>
              <c:strCache>
                <c:ptCount val="1"/>
                <c:pt idx="0">
                  <c:v>FREKUENSI PENGGUNAAN TIKTOK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Angket!$AN$4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Angket!$AO$5</c:f>
              <c:numCache>
                <c:formatCode>0%</c:formatCode>
                <c:ptCount val="1"/>
                <c:pt idx="0">
                  <c:v>0.63043478260869568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B-4E03-BEF9-5E93E1F3B3B3}"/>
            </c:ext>
          </c:extLst>
        </c:ser>
        <c:ser>
          <c:idx val="1"/>
          <c:order val="1"/>
          <c:tx>
            <c:strRef>
              <c:f>Angket!$AN$6</c:f>
              <c:strCache>
                <c:ptCount val="1"/>
                <c:pt idx="0">
                  <c:v>PENGGUNAAN TIKTOK UNTUK BELAJAR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Angket!$AN$4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Angket!$AO$6</c:f>
              <c:numCache>
                <c:formatCode>0%</c:formatCode>
                <c:ptCount val="1"/>
                <c:pt idx="0">
                  <c:v>0.64673913043478259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B-4E03-BEF9-5E93E1F3B3B3}"/>
            </c:ext>
          </c:extLst>
        </c:ser>
        <c:ser>
          <c:idx val="2"/>
          <c:order val="2"/>
          <c:tx>
            <c:strRef>
              <c:f>Angket!$AN$7</c:f>
              <c:strCache>
                <c:ptCount val="1"/>
                <c:pt idx="0">
                  <c:v>DAMPAK TIKTOK TERHADAP KESEJAHTERAAN EMOSIONAL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Angket!$AN$4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Angket!$AO$7</c:f>
              <c:numCache>
                <c:formatCode>0%</c:formatCode>
                <c:ptCount val="1"/>
                <c:pt idx="0">
                  <c:v>0.59239130434782605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B-4E03-BEF9-5E93E1F3B3B3}"/>
            </c:ext>
          </c:extLst>
        </c:ser>
        <c:ser>
          <c:idx val="3"/>
          <c:order val="3"/>
          <c:tx>
            <c:strRef>
              <c:f>Angket!$AN$8</c:f>
              <c:strCache>
                <c:ptCount val="1"/>
                <c:pt idx="0">
                  <c:v>INTERAKSI DI TIKTOK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Angket!$AN$4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Angket!$AO$8</c:f>
              <c:numCache>
                <c:formatCode>0%</c:formatCode>
                <c:ptCount val="1"/>
                <c:pt idx="0">
                  <c:v>0.61956521739130432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8B-4E03-BEF9-5E93E1F3B3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58931151"/>
        <c:axId val="557660351"/>
      </c:barChart>
      <c:catAx>
        <c:axId val="65893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7660351"/>
        <c:crosses val="autoZero"/>
        <c:auto val="1"/>
        <c:lblAlgn val="ctr"/>
        <c:lblOffset val="100"/>
        <c:noMultiLvlLbl val="0"/>
      </c:catAx>
      <c:valAx>
        <c:axId val="55766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893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072615923009614E-2"/>
          <c:y val="0.64814596092155141"/>
          <c:w val="0.62118788276465442"/>
          <c:h val="0.29881363068083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TES</a:t>
            </a:r>
            <a:r>
              <a:rPr lang="en-US" baseline="0"/>
              <a:t> KEMAMPUAN KOMUNIKASI MATEMATIS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'Tes kemampuan'!$L$4</c:f>
              <c:strCache>
                <c:ptCount val="1"/>
                <c:pt idx="0">
                  <c:v>Penerapan model matematika yang tepat, termasuk penggunaan gambar, rumus, dan simbol matematika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'Tes kemampuan'!$L$3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'Tes kemampuan'!$M$4</c:f>
              <c:numCache>
                <c:formatCode>0%</c:formatCode>
                <c:ptCount val="1"/>
                <c:pt idx="0">
                  <c:v>0.43478260869565216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B-4C44-84C5-1ADB82FB09B5}"/>
            </c:ext>
          </c:extLst>
        </c:ser>
        <c:ser>
          <c:idx val="1"/>
          <c:order val="1"/>
          <c:tx>
            <c:strRef>
              <c:f>'Tes kemampuan'!$L$5</c:f>
              <c:strCache>
                <c:ptCount val="1"/>
                <c:pt idx="0">
                  <c:v>Penyampaian pendapat atau tanggapan terhadap pernyataan atau pernyataan tertentu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'Tes kemampuan'!$L$3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'Tes kemampuan'!$M$5</c:f>
              <c:numCache>
                <c:formatCode>0%</c:formatCode>
                <c:ptCount val="1"/>
                <c:pt idx="0">
                  <c:v>0.2608695652173913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B-4C44-84C5-1ADB82FB09B5}"/>
            </c:ext>
          </c:extLst>
        </c:ser>
        <c:ser>
          <c:idx val="2"/>
          <c:order val="2"/>
          <c:tx>
            <c:strRef>
              <c:f>'Tes kemampuan'!$L$6</c:f>
              <c:strCache>
                <c:ptCount val="1"/>
                <c:pt idx="0">
                  <c:v>penyampaian kesimpulan berdasarkan solusi yang telah ditemukan.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'Tes kemampuan'!$L$3</c:f>
              <c:strCache>
                <c:ptCount val="1"/>
                <c:pt idx="0">
                  <c:v>INDIKATOR</c:v>
                </c:pt>
              </c:strCache>
            </c:strRef>
          </c:cat>
          <c:val>
            <c:numRef>
              <c:f>'Tes kemampuan'!$M$6</c:f>
              <c:numCache>
                <c:formatCode>0%</c:formatCode>
                <c:ptCount val="1"/>
                <c:pt idx="0">
                  <c:v>0.51086956521739135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B-4C44-84C5-1ADB82FB09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69811279"/>
        <c:axId val="1704716863"/>
      </c:barChart>
      <c:catAx>
        <c:axId val="156981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704716863"/>
        <c:crosses val="autoZero"/>
        <c:auto val="1"/>
        <c:lblAlgn val="ctr"/>
        <c:lblOffset val="100"/>
        <c:noMultiLvlLbl val="0"/>
      </c:catAx>
      <c:valAx>
        <c:axId val="170471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Persentase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56981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3228975</xdr:colOff>
      <xdr:row>10</xdr:row>
      <xdr:rowOff>100011</xdr:rowOff>
    </xdr:from>
    <xdr:to>
      <xdr:col>44</xdr:col>
      <xdr:colOff>419100</xdr:colOff>
      <xdr:row>24</xdr:row>
      <xdr:rowOff>161924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C72FB1-E53E-4F2C-B1CB-CCFBEA611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7</xdr:row>
      <xdr:rowOff>61912</xdr:rowOff>
    </xdr:from>
    <xdr:to>
      <xdr:col>12</xdr:col>
      <xdr:colOff>523875</xdr:colOff>
      <xdr:row>23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496AB8-70E8-45B7-A63E-44ED128B6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82"/>
  <sheetViews>
    <sheetView topLeftCell="AD16" workbookViewId="0">
      <selection activeCell="AN4" sqref="AN4:AO4"/>
    </sheetView>
  </sheetViews>
  <sheetFormatPr defaultColWidth="14.42578125" defaultRowHeight="15" customHeight="1" x14ac:dyDescent="0.25"/>
  <cols>
    <col min="1" max="1" width="19.28515625" customWidth="1"/>
    <col min="2" max="2" width="15.7109375" customWidth="1"/>
    <col min="3" max="3" width="80.7109375" customWidth="1"/>
    <col min="4" max="7" width="8.7109375" customWidth="1"/>
    <col min="8" max="8" width="22.42578125" customWidth="1"/>
    <col min="9" max="9" width="8.7109375" customWidth="1"/>
    <col min="10" max="10" width="10.85546875" bestFit="1" customWidth="1"/>
    <col min="11" max="26" width="8.7109375" customWidth="1"/>
    <col min="31" max="31" width="17.140625" customWidth="1"/>
    <col min="40" max="40" width="53" bestFit="1" customWidth="1"/>
  </cols>
  <sheetData>
    <row r="1" spans="1:41" x14ac:dyDescent="0.25">
      <c r="B1" s="1"/>
    </row>
    <row r="2" spans="1:41" x14ac:dyDescent="0.25">
      <c r="B2" s="1"/>
    </row>
    <row r="3" spans="1:41" x14ac:dyDescent="0.25">
      <c r="B3" s="1"/>
      <c r="Z3" s="42" t="s">
        <v>9</v>
      </c>
      <c r="AA3" s="30"/>
      <c r="AB3" s="30"/>
      <c r="AC3" s="30"/>
      <c r="AD3" s="30"/>
      <c r="AE3" s="30"/>
      <c r="AG3" s="30" t="s">
        <v>18</v>
      </c>
      <c r="AH3" s="30"/>
      <c r="AI3" s="30"/>
      <c r="AJ3" s="30"/>
      <c r="AK3" s="30"/>
      <c r="AL3" s="30"/>
    </row>
    <row r="4" spans="1:41" ht="3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L4" s="9" t="s">
        <v>8</v>
      </c>
      <c r="M4" s="9">
        <v>1</v>
      </c>
      <c r="N4" s="9">
        <v>2</v>
      </c>
      <c r="O4" s="9">
        <v>3</v>
      </c>
      <c r="P4" s="9">
        <v>4</v>
      </c>
      <c r="Q4" s="9">
        <v>5</v>
      </c>
      <c r="R4" s="9">
        <v>8</v>
      </c>
      <c r="S4" s="9">
        <v>10</v>
      </c>
      <c r="T4" s="9">
        <v>15</v>
      </c>
      <c r="U4" s="9">
        <v>16</v>
      </c>
      <c r="V4" s="9">
        <v>17</v>
      </c>
      <c r="W4" s="9">
        <v>20</v>
      </c>
      <c r="X4" s="9" t="s">
        <v>24</v>
      </c>
      <c r="Z4" s="34" t="s">
        <v>25</v>
      </c>
      <c r="AA4" s="34" t="s">
        <v>26</v>
      </c>
      <c r="AB4" s="34" t="s">
        <v>27</v>
      </c>
      <c r="AC4" s="43" t="s">
        <v>28</v>
      </c>
      <c r="AD4" s="45" t="s">
        <v>29</v>
      </c>
      <c r="AE4" s="43" t="s">
        <v>30</v>
      </c>
      <c r="AG4" s="20" t="s">
        <v>25</v>
      </c>
      <c r="AH4" s="20" t="s">
        <v>26</v>
      </c>
      <c r="AI4" s="20" t="s">
        <v>27</v>
      </c>
      <c r="AJ4" s="14" t="s">
        <v>28</v>
      </c>
      <c r="AK4" s="15" t="s">
        <v>29</v>
      </c>
      <c r="AL4" s="14" t="s">
        <v>30</v>
      </c>
      <c r="AN4" s="11" t="s">
        <v>39</v>
      </c>
      <c r="AO4" s="11" t="s">
        <v>40</v>
      </c>
    </row>
    <row r="5" spans="1:41" ht="13.5" customHeight="1" x14ac:dyDescent="0.25">
      <c r="A5" s="55" t="s">
        <v>9</v>
      </c>
      <c r="B5" s="53">
        <v>1</v>
      </c>
      <c r="C5" s="57" t="s">
        <v>10</v>
      </c>
      <c r="D5" s="2">
        <f>COUNTIF($M$5:$M$27,4)</f>
        <v>10</v>
      </c>
      <c r="E5" s="2">
        <f>COUNTIF($M$5:$M$27,3)</f>
        <v>8</v>
      </c>
      <c r="F5" s="2">
        <f>COUNTIF(M5:M27,2)</f>
        <v>4</v>
      </c>
      <c r="G5" s="2">
        <f>COUNTIF(M5:M27,1)</f>
        <v>1</v>
      </c>
      <c r="H5" s="23">
        <f>(D5*D6+E5*E6+F5*F6+G5*G6)/23</f>
        <v>0.34215500945179583</v>
      </c>
      <c r="L5" s="10">
        <v>1</v>
      </c>
      <c r="M5" s="4">
        <v>3</v>
      </c>
      <c r="N5" s="4">
        <v>3</v>
      </c>
      <c r="O5" s="4">
        <v>2</v>
      </c>
      <c r="P5" s="4">
        <v>3</v>
      </c>
      <c r="Q5" s="4">
        <v>2</v>
      </c>
      <c r="R5" s="4">
        <v>3</v>
      </c>
      <c r="S5" s="4">
        <v>2</v>
      </c>
      <c r="T5" s="4">
        <v>2</v>
      </c>
      <c r="U5" s="4">
        <v>3</v>
      </c>
      <c r="V5" s="4">
        <v>3</v>
      </c>
      <c r="W5" s="4">
        <v>2</v>
      </c>
      <c r="X5">
        <f>SUM(M5:W5)</f>
        <v>28</v>
      </c>
      <c r="Z5" s="36"/>
      <c r="AA5" s="36"/>
      <c r="AB5" s="36"/>
      <c r="AC5" s="44"/>
      <c r="AD5" s="46"/>
      <c r="AE5" s="44"/>
      <c r="AG5" s="31" t="s">
        <v>37</v>
      </c>
      <c r="AH5" s="34">
        <v>2</v>
      </c>
      <c r="AI5" s="13">
        <v>4</v>
      </c>
      <c r="AJ5" s="14">
        <f>COUNTIF(T5:U27,4)</f>
        <v>8</v>
      </c>
      <c r="AK5" s="15">
        <f>4*AJ5</f>
        <v>32</v>
      </c>
      <c r="AL5" s="16">
        <f>AK5/$AD$10</f>
        <v>0.1103448275862069</v>
      </c>
      <c r="AN5" t="s">
        <v>9</v>
      </c>
      <c r="AO5" s="8">
        <f>AC12</f>
        <v>0.63043478260869568</v>
      </c>
    </row>
    <row r="6" spans="1:41" x14ac:dyDescent="0.25">
      <c r="A6" s="54"/>
      <c r="B6" s="56"/>
      <c r="C6" s="58"/>
      <c r="D6" s="5">
        <f t="shared" ref="D6:G6" si="0">D5/23</f>
        <v>0.43478260869565216</v>
      </c>
      <c r="E6" s="5">
        <f t="shared" si="0"/>
        <v>0.34782608695652173</v>
      </c>
      <c r="F6" s="5">
        <f t="shared" si="0"/>
        <v>0.17391304347826086</v>
      </c>
      <c r="G6" s="5">
        <f t="shared" si="0"/>
        <v>4.3478260869565216E-2</v>
      </c>
      <c r="H6" s="24"/>
      <c r="I6" s="1"/>
      <c r="L6" s="10">
        <v>2</v>
      </c>
      <c r="M6" s="4">
        <v>3</v>
      </c>
      <c r="N6" s="4">
        <v>3</v>
      </c>
      <c r="O6" s="4">
        <v>3</v>
      </c>
      <c r="P6" s="4">
        <v>2</v>
      </c>
      <c r="Q6" s="4">
        <v>3</v>
      </c>
      <c r="R6" s="4">
        <v>3</v>
      </c>
      <c r="S6" s="4">
        <v>1</v>
      </c>
      <c r="T6" s="4">
        <v>2</v>
      </c>
      <c r="U6" s="4">
        <v>3</v>
      </c>
      <c r="V6" s="4">
        <v>4</v>
      </c>
      <c r="W6" s="4">
        <v>2</v>
      </c>
      <c r="X6">
        <f t="shared" ref="X6:X27" si="1">SUM(M6:W6)</f>
        <v>29</v>
      </c>
      <c r="Y6" s="1"/>
      <c r="Z6" s="31" t="s">
        <v>35</v>
      </c>
      <c r="AA6" s="34">
        <v>5</v>
      </c>
      <c r="AB6" s="13">
        <v>4</v>
      </c>
      <c r="AC6" s="14">
        <f>COUNTIF(M5:Q27,4)</f>
        <v>21</v>
      </c>
      <c r="AD6" s="15">
        <f>AC6*4</f>
        <v>84</v>
      </c>
      <c r="AE6" s="16">
        <f>AD6/$AD$10</f>
        <v>0.28965517241379313</v>
      </c>
      <c r="AG6" s="32"/>
      <c r="AH6" s="35"/>
      <c r="AI6" s="13">
        <v>3</v>
      </c>
      <c r="AJ6" s="14">
        <f>COUNTIF(T5:U27,3)</f>
        <v>11</v>
      </c>
      <c r="AK6" s="15">
        <f>3*AJ6</f>
        <v>33</v>
      </c>
      <c r="AL6" s="16">
        <f t="shared" ref="AL6:AL8" si="2">AK6/$AD$10</f>
        <v>0.11379310344827587</v>
      </c>
      <c r="AN6" t="s">
        <v>15</v>
      </c>
      <c r="AO6" s="8">
        <f>AC24</f>
        <v>0.64673913043478259</v>
      </c>
    </row>
    <row r="7" spans="1:41" x14ac:dyDescent="0.25">
      <c r="A7" s="54"/>
      <c r="B7" s="53">
        <v>2</v>
      </c>
      <c r="C7" s="57" t="s">
        <v>11</v>
      </c>
      <c r="D7" s="2">
        <f>COUNTIF(N5:N27,4)</f>
        <v>3</v>
      </c>
      <c r="E7" s="2">
        <f>COUNTIF(N5:N27,3)</f>
        <v>8</v>
      </c>
      <c r="F7" s="2">
        <f>COUNTIF(N5:N27,2)</f>
        <v>11</v>
      </c>
      <c r="G7" s="2">
        <f>COUNTIF(N5:N27,1)</f>
        <v>1</v>
      </c>
      <c r="H7" s="23">
        <f>(D7*D8+E7*E8+F7*F8+G7*G8)/23</f>
        <v>0.36862003780718333</v>
      </c>
      <c r="L7" s="10">
        <v>3</v>
      </c>
      <c r="M7" s="4">
        <v>4</v>
      </c>
      <c r="N7" s="4">
        <v>2</v>
      </c>
      <c r="O7" s="4">
        <v>1</v>
      </c>
      <c r="P7" s="4">
        <v>2</v>
      </c>
      <c r="Q7" s="4">
        <v>1</v>
      </c>
      <c r="R7" s="4">
        <v>2</v>
      </c>
      <c r="S7" s="4">
        <v>2</v>
      </c>
      <c r="T7" s="4">
        <v>2</v>
      </c>
      <c r="U7" s="4">
        <v>4</v>
      </c>
      <c r="V7" s="4">
        <v>3</v>
      </c>
      <c r="W7" s="4">
        <v>2</v>
      </c>
      <c r="X7">
        <f t="shared" si="1"/>
        <v>25</v>
      </c>
      <c r="Z7" s="32"/>
      <c r="AA7" s="35"/>
      <c r="AB7" s="13">
        <v>3</v>
      </c>
      <c r="AC7" s="14">
        <f>COUNTIF(M5:Q27,3)</f>
        <v>35</v>
      </c>
      <c r="AD7" s="15">
        <f>AC7*3</f>
        <v>105</v>
      </c>
      <c r="AE7" s="16">
        <f t="shared" ref="AE7:AE9" si="3">AD7/$AD$10</f>
        <v>0.36206896551724138</v>
      </c>
      <c r="AG7" s="32"/>
      <c r="AH7" s="35"/>
      <c r="AI7" s="17">
        <v>2</v>
      </c>
      <c r="AJ7" s="14">
        <f>COUNTIF(T5:U27,2)</f>
        <v>17</v>
      </c>
      <c r="AK7" s="17">
        <f>2*AJ7</f>
        <v>34</v>
      </c>
      <c r="AL7" s="16">
        <f t="shared" si="2"/>
        <v>0.11724137931034483</v>
      </c>
      <c r="AN7" t="s">
        <v>18</v>
      </c>
      <c r="AO7" s="8">
        <f>AJ11</f>
        <v>0.59239130434782605</v>
      </c>
    </row>
    <row r="8" spans="1:41" x14ac:dyDescent="0.25">
      <c r="A8" s="54"/>
      <c r="B8" s="56"/>
      <c r="C8" s="58"/>
      <c r="D8" s="5">
        <f t="shared" ref="D8:G8" si="4">D7/23</f>
        <v>0.13043478260869565</v>
      </c>
      <c r="E8" s="5">
        <f t="shared" si="4"/>
        <v>0.34782608695652173</v>
      </c>
      <c r="F8" s="5">
        <f t="shared" si="4"/>
        <v>0.47826086956521741</v>
      </c>
      <c r="G8" s="5">
        <f t="shared" si="4"/>
        <v>4.3478260869565216E-2</v>
      </c>
      <c r="H8" s="24"/>
      <c r="I8" s="1"/>
      <c r="L8" s="10">
        <v>4</v>
      </c>
      <c r="M8" s="4">
        <v>3</v>
      </c>
      <c r="N8" s="4">
        <v>2</v>
      </c>
      <c r="O8" s="4">
        <v>1</v>
      </c>
      <c r="P8" s="4">
        <v>3</v>
      </c>
      <c r="Q8" s="4">
        <v>1</v>
      </c>
      <c r="R8" s="4">
        <v>2</v>
      </c>
      <c r="S8" s="4">
        <v>2</v>
      </c>
      <c r="T8" s="4">
        <v>2</v>
      </c>
      <c r="U8" s="4">
        <v>2</v>
      </c>
      <c r="V8" s="4">
        <v>2</v>
      </c>
      <c r="W8" s="4">
        <v>2</v>
      </c>
      <c r="X8">
        <f t="shared" si="1"/>
        <v>22</v>
      </c>
      <c r="Y8" s="1"/>
      <c r="Z8" s="32"/>
      <c r="AA8" s="35"/>
      <c r="AB8" s="17">
        <v>2</v>
      </c>
      <c r="AC8" s="14">
        <f>COUNTIF(M5:Q27,2)</f>
        <v>42</v>
      </c>
      <c r="AD8" s="17">
        <f>AC8*2</f>
        <v>84</v>
      </c>
      <c r="AE8" s="16">
        <f t="shared" si="3"/>
        <v>0.28965517241379313</v>
      </c>
      <c r="AG8" s="33"/>
      <c r="AH8" s="36"/>
      <c r="AI8" s="17">
        <v>1</v>
      </c>
      <c r="AJ8" s="14">
        <f>COUNTIF(T5:U27,1)</f>
        <v>10</v>
      </c>
      <c r="AK8" s="17">
        <f>1*AJ8</f>
        <v>10</v>
      </c>
      <c r="AL8" s="16">
        <f t="shared" si="2"/>
        <v>3.4482758620689655E-2</v>
      </c>
      <c r="AN8" t="s">
        <v>21</v>
      </c>
      <c r="AO8" s="8">
        <f>AJ24</f>
        <v>0.61956521739130432</v>
      </c>
    </row>
    <row r="9" spans="1:41" x14ac:dyDescent="0.25">
      <c r="A9" s="54"/>
      <c r="B9" s="53">
        <v>3</v>
      </c>
      <c r="C9" s="57" t="s">
        <v>12</v>
      </c>
      <c r="D9" s="2">
        <f>COUNTIF(O5:O27,1)</f>
        <v>5</v>
      </c>
      <c r="E9" s="2">
        <f>COUNTIF(O5:O27,2)</f>
        <v>11</v>
      </c>
      <c r="F9" s="2">
        <f>COUNTIF(O5:O27,3)</f>
        <v>6</v>
      </c>
      <c r="G9" s="2">
        <f>COUNTIF(O5:O27,4)</f>
        <v>1</v>
      </c>
      <c r="H9" s="23">
        <f>(D9*D10+E9*E10+F9*F10+G9*G10)/23</f>
        <v>0.34593572778827975</v>
      </c>
      <c r="L9" s="10">
        <v>5</v>
      </c>
      <c r="M9" s="4">
        <v>3</v>
      </c>
      <c r="N9" s="4">
        <v>3</v>
      </c>
      <c r="O9" s="4">
        <v>2</v>
      </c>
      <c r="P9" s="4">
        <v>1</v>
      </c>
      <c r="Q9" s="4">
        <v>2</v>
      </c>
      <c r="R9" s="4">
        <v>4</v>
      </c>
      <c r="S9" s="4">
        <v>3</v>
      </c>
      <c r="T9" s="4">
        <v>2</v>
      </c>
      <c r="U9" s="4">
        <v>3</v>
      </c>
      <c r="V9" s="4">
        <v>3</v>
      </c>
      <c r="W9" s="4">
        <v>3</v>
      </c>
      <c r="X9">
        <f t="shared" si="1"/>
        <v>29</v>
      </c>
      <c r="Z9" s="33"/>
      <c r="AA9" s="36"/>
      <c r="AB9" s="17">
        <v>1</v>
      </c>
      <c r="AC9" s="14">
        <f>COUNTIF(M5:Q27,1)</f>
        <v>17</v>
      </c>
      <c r="AD9" s="17">
        <f>AC9*1</f>
        <v>17</v>
      </c>
      <c r="AE9" s="16">
        <f t="shared" si="3"/>
        <v>5.8620689655172413E-2</v>
      </c>
      <c r="AG9" s="21" t="s">
        <v>31</v>
      </c>
      <c r="AH9" s="21"/>
      <c r="AI9" s="21"/>
      <c r="AJ9" s="17">
        <f>SUM(AJ5:AJ8)</f>
        <v>46</v>
      </c>
      <c r="AK9" s="18">
        <f>SUM(AK5:AK8)</f>
        <v>109</v>
      </c>
      <c r="AL9" s="19">
        <f>SUM(AL5:AL8)</f>
        <v>0.37586206896551727</v>
      </c>
    </row>
    <row r="10" spans="1:41" x14ac:dyDescent="0.25">
      <c r="A10" s="54"/>
      <c r="B10" s="56"/>
      <c r="C10" s="58"/>
      <c r="D10" s="5">
        <f>D9/23</f>
        <v>0.21739130434782608</v>
      </c>
      <c r="E10" s="5">
        <f>E9/23</f>
        <v>0.47826086956521741</v>
      </c>
      <c r="F10" s="5">
        <f>F9/23</f>
        <v>0.2608695652173913</v>
      </c>
      <c r="G10" s="5">
        <f>G9/23</f>
        <v>4.3478260869565216E-2</v>
      </c>
      <c r="H10" s="24"/>
      <c r="I10" s="1"/>
      <c r="L10" s="10">
        <v>6</v>
      </c>
      <c r="M10" s="4">
        <v>4</v>
      </c>
      <c r="N10" s="4">
        <v>4</v>
      </c>
      <c r="O10" s="4">
        <v>2</v>
      </c>
      <c r="P10" s="4">
        <v>2</v>
      </c>
      <c r="Q10" s="4">
        <v>1</v>
      </c>
      <c r="R10" s="4">
        <v>3</v>
      </c>
      <c r="S10" s="4">
        <v>1</v>
      </c>
      <c r="T10" s="4">
        <v>3</v>
      </c>
      <c r="U10" s="4">
        <v>1</v>
      </c>
      <c r="V10" s="4">
        <v>3</v>
      </c>
      <c r="W10" s="4">
        <v>1</v>
      </c>
      <c r="X10">
        <f t="shared" si="1"/>
        <v>25</v>
      </c>
      <c r="Y10" s="1"/>
      <c r="Z10" s="25" t="s">
        <v>31</v>
      </c>
      <c r="AA10" s="25"/>
      <c r="AB10" s="25"/>
      <c r="AC10" s="17">
        <f>SUM(AC6:AC9)</f>
        <v>115</v>
      </c>
      <c r="AD10" s="18">
        <f>SUM(AD6:AD9)</f>
        <v>290</v>
      </c>
      <c r="AE10" s="19">
        <f>SUM(AE6:AE9)</f>
        <v>1</v>
      </c>
      <c r="AG10" s="21" t="s">
        <v>32</v>
      </c>
      <c r="AH10" s="21"/>
      <c r="AI10" s="21"/>
      <c r="AJ10" s="28">
        <f>4*23*2</f>
        <v>184</v>
      </c>
      <c r="AK10" s="28"/>
      <c r="AL10" s="28"/>
    </row>
    <row r="11" spans="1:41" ht="15.75" customHeight="1" x14ac:dyDescent="0.25">
      <c r="A11" s="54"/>
      <c r="B11" s="53">
        <v>4</v>
      </c>
      <c r="C11" s="57" t="s">
        <v>13</v>
      </c>
      <c r="D11" s="2">
        <f>COUNTIF(P5:P27,1)</f>
        <v>3</v>
      </c>
      <c r="E11" s="2">
        <f>COUNTIF(P5:P27,2)</f>
        <v>7</v>
      </c>
      <c r="F11" s="2">
        <f>COUNTIF(P5:P27,3)</f>
        <v>8</v>
      </c>
      <c r="G11" s="2">
        <f>COUNTIF(P5:P27,4)</f>
        <v>5</v>
      </c>
      <c r="H11" s="23">
        <f t="shared" ref="H11" si="5">(D11*D12+E11*E12+F11*F12+G11*G12)/23</f>
        <v>0.27788279773156904</v>
      </c>
      <c r="L11" s="10">
        <v>7</v>
      </c>
      <c r="M11" s="4">
        <v>4</v>
      </c>
      <c r="N11" s="4">
        <v>2</v>
      </c>
      <c r="O11" s="4">
        <v>1</v>
      </c>
      <c r="P11" s="4">
        <v>2</v>
      </c>
      <c r="Q11" s="4">
        <v>4</v>
      </c>
      <c r="R11" s="4">
        <v>1</v>
      </c>
      <c r="S11" s="4">
        <v>3</v>
      </c>
      <c r="T11" s="4">
        <v>1</v>
      </c>
      <c r="U11" s="4">
        <v>4</v>
      </c>
      <c r="V11" s="4">
        <v>3</v>
      </c>
      <c r="W11" s="4">
        <v>1</v>
      </c>
      <c r="X11">
        <f t="shared" si="1"/>
        <v>26</v>
      </c>
      <c r="Z11" s="25" t="s">
        <v>32</v>
      </c>
      <c r="AA11" s="25"/>
      <c r="AB11" s="25"/>
      <c r="AC11" s="28">
        <f>4*23*5</f>
        <v>460</v>
      </c>
      <c r="AD11" s="28"/>
      <c r="AE11" s="28"/>
      <c r="AG11" s="21" t="s">
        <v>33</v>
      </c>
      <c r="AH11" s="21"/>
      <c r="AI11" s="21"/>
      <c r="AJ11" s="29">
        <f>AK9/AJ10</f>
        <v>0.59239130434782605</v>
      </c>
      <c r="AK11" s="29"/>
      <c r="AL11" s="29"/>
    </row>
    <row r="12" spans="1:41" ht="15.75" customHeight="1" x14ac:dyDescent="0.25">
      <c r="A12" s="54"/>
      <c r="B12" s="50"/>
      <c r="C12" s="50"/>
      <c r="D12" s="5">
        <f t="shared" ref="D12:G12" si="6">D11/23</f>
        <v>0.13043478260869565</v>
      </c>
      <c r="E12" s="5">
        <f t="shared" si="6"/>
        <v>0.30434782608695654</v>
      </c>
      <c r="F12" s="5">
        <f t="shared" si="6"/>
        <v>0.34782608695652173</v>
      </c>
      <c r="G12" s="5">
        <f t="shared" si="6"/>
        <v>0.21739130434782608</v>
      </c>
      <c r="H12" s="24"/>
      <c r="I12" s="1"/>
      <c r="L12" s="10">
        <v>8</v>
      </c>
      <c r="M12" s="4">
        <v>4</v>
      </c>
      <c r="N12" s="4">
        <v>2</v>
      </c>
      <c r="O12" s="4">
        <v>2</v>
      </c>
      <c r="P12" s="4">
        <v>1</v>
      </c>
      <c r="Q12" s="4">
        <v>3</v>
      </c>
      <c r="R12" s="4">
        <v>2</v>
      </c>
      <c r="S12" s="4">
        <v>2</v>
      </c>
      <c r="T12" s="4">
        <v>3</v>
      </c>
      <c r="U12" s="4">
        <v>3</v>
      </c>
      <c r="V12" s="4">
        <v>1</v>
      </c>
      <c r="W12" s="4">
        <v>1</v>
      </c>
      <c r="X12">
        <f t="shared" si="1"/>
        <v>24</v>
      </c>
      <c r="Y12" s="1"/>
      <c r="Z12" s="25" t="s">
        <v>33</v>
      </c>
      <c r="AA12" s="25"/>
      <c r="AB12" s="25"/>
      <c r="AC12" s="29">
        <f>AD10/AC11</f>
        <v>0.63043478260869568</v>
      </c>
      <c r="AD12" s="29"/>
      <c r="AE12" s="29"/>
      <c r="AG12" s="25" t="s">
        <v>34</v>
      </c>
      <c r="AH12" s="25"/>
      <c r="AI12" s="25"/>
      <c r="AJ12" s="37" t="str">
        <f>IF(AJ11&lt;=21%,"Sangat Lemah",IF(AJ11&lt;=41%,"Lemah",IF(AJ11&lt;=61%,"Cukup",IF(AJ11&lt;=81%,"Kuat",IF(AJ11&lt;=100%,"Sangat Kuat")))))</f>
        <v>Cukup</v>
      </c>
      <c r="AK12" s="37"/>
      <c r="AL12" s="37"/>
    </row>
    <row r="13" spans="1:41" x14ac:dyDescent="0.25">
      <c r="A13" s="54"/>
      <c r="B13" s="53">
        <v>5</v>
      </c>
      <c r="C13" s="57" t="s">
        <v>14</v>
      </c>
      <c r="D13" s="2">
        <f>COUNTIF(Q5:Q27,1)</f>
        <v>7</v>
      </c>
      <c r="E13" s="2">
        <f>COUNTIF(Q5:Q27,2)</f>
        <v>9</v>
      </c>
      <c r="F13" s="2">
        <f>COUNTIF(Q5:Q27,3)</f>
        <v>5</v>
      </c>
      <c r="G13" s="2">
        <f>COUNTIF(Q5:Q27,4)</f>
        <v>2</v>
      </c>
      <c r="H13" s="23">
        <f t="shared" ref="H13" si="7">(D13*D14+E13*E14+F13*F14+G13*G14)/23</f>
        <v>0.30056710775047263</v>
      </c>
      <c r="L13" s="10">
        <v>9</v>
      </c>
      <c r="M13" s="4">
        <v>4</v>
      </c>
      <c r="N13" s="4">
        <v>2</v>
      </c>
      <c r="O13" s="4">
        <v>3</v>
      </c>
      <c r="P13" s="4">
        <v>3</v>
      </c>
      <c r="Q13" s="4">
        <v>2</v>
      </c>
      <c r="R13" s="4">
        <v>4</v>
      </c>
      <c r="S13" s="4">
        <v>2</v>
      </c>
      <c r="T13" s="4">
        <v>2</v>
      </c>
      <c r="U13" s="4">
        <v>4</v>
      </c>
      <c r="V13" s="4">
        <v>2</v>
      </c>
      <c r="W13" s="4">
        <v>2</v>
      </c>
      <c r="X13">
        <f t="shared" si="1"/>
        <v>30</v>
      </c>
      <c r="Z13" s="25" t="s">
        <v>34</v>
      </c>
      <c r="AA13" s="25"/>
      <c r="AB13" s="25"/>
      <c r="AC13" s="26" t="str">
        <f>IF(AC12&lt;=21%,"Sangat Lemah",IF(AC12&lt;=41%,"Lemah",IF(AC12&lt;=61%,"Cukup",IF(AC12&lt;=81%,"Kuat",IF(AC12&lt;=100%,"Sangat Kuat")))))</f>
        <v>Kuat</v>
      </c>
      <c r="AD13" s="26"/>
      <c r="AE13" s="26"/>
    </row>
    <row r="14" spans="1:41" x14ac:dyDescent="0.25">
      <c r="A14" s="50"/>
      <c r="B14" s="50"/>
      <c r="C14" s="50"/>
      <c r="D14" s="5">
        <f t="shared" ref="D14:G14" si="8">D13/23</f>
        <v>0.30434782608695654</v>
      </c>
      <c r="E14" s="5">
        <f t="shared" si="8"/>
        <v>0.39130434782608697</v>
      </c>
      <c r="F14" s="5">
        <f t="shared" si="8"/>
        <v>0.21739130434782608</v>
      </c>
      <c r="G14" s="5">
        <f t="shared" si="8"/>
        <v>8.6956521739130432E-2</v>
      </c>
      <c r="H14" s="24"/>
      <c r="I14" s="1"/>
      <c r="L14" s="10">
        <v>10</v>
      </c>
      <c r="M14" s="4">
        <v>4</v>
      </c>
      <c r="N14" s="4">
        <v>4</v>
      </c>
      <c r="O14" s="4">
        <v>3</v>
      </c>
      <c r="P14" s="4">
        <v>3</v>
      </c>
      <c r="Q14" s="4">
        <v>2</v>
      </c>
      <c r="R14" s="4">
        <v>3</v>
      </c>
      <c r="S14" s="4">
        <v>3</v>
      </c>
      <c r="T14" s="4">
        <v>2</v>
      </c>
      <c r="U14" s="4">
        <v>3</v>
      </c>
      <c r="V14" s="4">
        <v>3</v>
      </c>
      <c r="W14" s="4">
        <v>3</v>
      </c>
      <c r="X14">
        <f t="shared" si="1"/>
        <v>33</v>
      </c>
      <c r="Y14" s="1"/>
    </row>
    <row r="15" spans="1:41" x14ac:dyDescent="0.25">
      <c r="A15" s="51" t="s">
        <v>15</v>
      </c>
      <c r="B15" s="53">
        <v>8</v>
      </c>
      <c r="C15" s="49" t="s">
        <v>16</v>
      </c>
      <c r="D15" s="2">
        <f>COUNTIF(R5:R27,4)</f>
        <v>8</v>
      </c>
      <c r="E15" s="2">
        <f>COUNTIF(R5:R27,3)</f>
        <v>7</v>
      </c>
      <c r="F15" s="2">
        <f>COUNTIF(R5:R27,2)</f>
        <v>6</v>
      </c>
      <c r="G15" s="2">
        <f>COUNTIF(R5:R27,1)</f>
        <v>2</v>
      </c>
      <c r="H15" s="23">
        <f t="shared" ref="H15" si="9">(D15*D16+E15*E16+F15*F16+G15*G16)/23</f>
        <v>0.28922495274102078</v>
      </c>
      <c r="L15" s="10">
        <v>11</v>
      </c>
      <c r="M15" s="4">
        <v>3</v>
      </c>
      <c r="N15" s="4">
        <v>3</v>
      </c>
      <c r="O15" s="4">
        <v>2</v>
      </c>
      <c r="P15" s="4">
        <v>1</v>
      </c>
      <c r="Q15" s="4">
        <v>2</v>
      </c>
      <c r="R15" s="4">
        <v>4</v>
      </c>
      <c r="S15" s="4">
        <v>2</v>
      </c>
      <c r="T15" s="4">
        <v>2</v>
      </c>
      <c r="U15" s="4">
        <v>3</v>
      </c>
      <c r="V15" s="4">
        <v>3</v>
      </c>
      <c r="W15" s="4">
        <v>2</v>
      </c>
      <c r="X15">
        <f t="shared" si="1"/>
        <v>27</v>
      </c>
      <c r="Z15" s="38" t="s">
        <v>15</v>
      </c>
      <c r="AA15" s="38"/>
      <c r="AB15" s="38"/>
      <c r="AC15" s="38"/>
      <c r="AD15" s="38"/>
      <c r="AE15" s="38"/>
      <c r="AG15" s="38" t="s">
        <v>21</v>
      </c>
      <c r="AH15" s="38"/>
      <c r="AI15" s="38"/>
      <c r="AJ15" s="38"/>
      <c r="AK15" s="38"/>
      <c r="AL15" s="38"/>
    </row>
    <row r="16" spans="1:41" ht="15.75" customHeight="1" x14ac:dyDescent="0.25">
      <c r="A16" s="51"/>
      <c r="B16" s="50"/>
      <c r="C16" s="50"/>
      <c r="D16" s="5">
        <f t="shared" ref="D16:G16" si="10">D15/23</f>
        <v>0.34782608695652173</v>
      </c>
      <c r="E16" s="5">
        <f t="shared" si="10"/>
        <v>0.30434782608695654</v>
      </c>
      <c r="F16" s="5">
        <f t="shared" si="10"/>
        <v>0.2608695652173913</v>
      </c>
      <c r="G16" s="5">
        <f t="shared" si="10"/>
        <v>8.6956521739130432E-2</v>
      </c>
      <c r="H16" s="24"/>
      <c r="I16" s="1"/>
      <c r="L16" s="10">
        <v>12</v>
      </c>
      <c r="M16" s="4">
        <v>3</v>
      </c>
      <c r="N16" s="4">
        <v>4</v>
      </c>
      <c r="O16" s="4">
        <v>2</v>
      </c>
      <c r="P16" s="4">
        <v>3</v>
      </c>
      <c r="Q16" s="4">
        <v>2</v>
      </c>
      <c r="R16" s="4">
        <v>4</v>
      </c>
      <c r="S16" s="4">
        <v>3</v>
      </c>
      <c r="T16" s="4">
        <v>2</v>
      </c>
      <c r="U16" s="4">
        <v>2</v>
      </c>
      <c r="V16" s="4">
        <v>4</v>
      </c>
      <c r="W16" s="4">
        <v>1</v>
      </c>
      <c r="X16">
        <f t="shared" si="1"/>
        <v>30</v>
      </c>
      <c r="Y16" s="1"/>
      <c r="Z16" s="27" t="s">
        <v>25</v>
      </c>
      <c r="AA16" s="27" t="s">
        <v>26</v>
      </c>
      <c r="AB16" s="27" t="s">
        <v>27</v>
      </c>
      <c r="AC16" s="39" t="s">
        <v>28</v>
      </c>
      <c r="AD16" s="40" t="s">
        <v>29</v>
      </c>
      <c r="AE16" s="39" t="s">
        <v>30</v>
      </c>
      <c r="AG16" s="27" t="s">
        <v>25</v>
      </c>
      <c r="AH16" s="27" t="s">
        <v>26</v>
      </c>
      <c r="AI16" s="27" t="s">
        <v>27</v>
      </c>
      <c r="AJ16" s="39" t="s">
        <v>28</v>
      </c>
      <c r="AK16" s="40" t="s">
        <v>29</v>
      </c>
      <c r="AL16" s="39" t="s">
        <v>30</v>
      </c>
    </row>
    <row r="17" spans="1:38" x14ac:dyDescent="0.25">
      <c r="A17" s="51"/>
      <c r="B17" s="53">
        <v>10</v>
      </c>
      <c r="C17" s="49" t="s">
        <v>17</v>
      </c>
      <c r="D17" s="2">
        <f>COUNTIF(S5:S27,1)</f>
        <v>7</v>
      </c>
      <c r="E17" s="2">
        <f>COUNTIF(S5:S27,2)</f>
        <v>7</v>
      </c>
      <c r="F17" s="2">
        <f>COUNTIF(S5:S27,3)</f>
        <v>5</v>
      </c>
      <c r="G17" s="2">
        <f>COUNTIF(S5:S27,4)</f>
        <v>4</v>
      </c>
      <c r="H17" s="23">
        <f t="shared" ref="H17" si="11">(D17*D18+E17*E18+F17*F18+G17*G18)/23</f>
        <v>0.26275992438563323</v>
      </c>
      <c r="L17" s="10">
        <v>13</v>
      </c>
      <c r="M17" s="4">
        <v>3</v>
      </c>
      <c r="N17" s="4">
        <v>3</v>
      </c>
      <c r="O17" s="4">
        <v>2</v>
      </c>
      <c r="P17" s="4">
        <v>2</v>
      </c>
      <c r="Q17" s="4">
        <v>1</v>
      </c>
      <c r="R17" s="4">
        <v>4</v>
      </c>
      <c r="S17" s="4">
        <v>2</v>
      </c>
      <c r="T17" s="4">
        <v>1</v>
      </c>
      <c r="U17" s="4">
        <v>2</v>
      </c>
      <c r="V17" s="4">
        <v>3</v>
      </c>
      <c r="W17" s="4">
        <v>3</v>
      </c>
      <c r="X17">
        <f t="shared" si="1"/>
        <v>26</v>
      </c>
      <c r="Z17" s="27"/>
      <c r="AA17" s="27"/>
      <c r="AB17" s="27"/>
      <c r="AC17" s="39"/>
      <c r="AD17" s="40"/>
      <c r="AE17" s="39"/>
      <c r="AG17" s="27"/>
      <c r="AH17" s="27"/>
      <c r="AI17" s="27"/>
      <c r="AJ17" s="39"/>
      <c r="AK17" s="40"/>
      <c r="AL17" s="39"/>
    </row>
    <row r="18" spans="1:38" ht="15.75" customHeight="1" x14ac:dyDescent="0.25">
      <c r="A18" s="51"/>
      <c r="B18" s="50"/>
      <c r="C18" s="50"/>
      <c r="D18" s="5">
        <f t="shared" ref="D18:G18" si="12">D17/23</f>
        <v>0.30434782608695654</v>
      </c>
      <c r="E18" s="5">
        <f t="shared" si="12"/>
        <v>0.30434782608695654</v>
      </c>
      <c r="F18" s="5">
        <f t="shared" si="12"/>
        <v>0.21739130434782608</v>
      </c>
      <c r="G18" s="5">
        <f t="shared" si="12"/>
        <v>0.17391304347826086</v>
      </c>
      <c r="H18" s="24"/>
      <c r="I18" s="1"/>
      <c r="L18" s="10">
        <v>14</v>
      </c>
      <c r="M18" s="4">
        <v>4</v>
      </c>
      <c r="N18" s="4">
        <v>2</v>
      </c>
      <c r="O18" s="4">
        <v>3</v>
      </c>
      <c r="P18" s="4">
        <v>3</v>
      </c>
      <c r="Q18" s="4">
        <v>3</v>
      </c>
      <c r="R18" s="4">
        <v>4</v>
      </c>
      <c r="S18" s="4">
        <v>1</v>
      </c>
      <c r="T18" s="4">
        <v>1</v>
      </c>
      <c r="U18" s="4">
        <v>1</v>
      </c>
      <c r="V18" s="4">
        <v>4</v>
      </c>
      <c r="W18" s="4">
        <v>1</v>
      </c>
      <c r="X18">
        <f t="shared" si="1"/>
        <v>27</v>
      </c>
      <c r="Y18" s="1"/>
      <c r="Z18" s="41" t="s">
        <v>36</v>
      </c>
      <c r="AA18" s="27">
        <v>2</v>
      </c>
      <c r="AB18" s="13">
        <v>4</v>
      </c>
      <c r="AC18" s="14">
        <f>COUNTIF(R5:S27,4)</f>
        <v>12</v>
      </c>
      <c r="AD18" s="15">
        <f>AC18*4</f>
        <v>48</v>
      </c>
      <c r="AE18" s="16">
        <f>AD18/$AD$22</f>
        <v>0.40336134453781514</v>
      </c>
      <c r="AG18" s="41" t="s">
        <v>38</v>
      </c>
      <c r="AH18" s="27">
        <v>2</v>
      </c>
      <c r="AI18" s="13">
        <v>4</v>
      </c>
      <c r="AJ18" s="14">
        <f>COUNTIF(V5:W27,4)</f>
        <v>9</v>
      </c>
      <c r="AK18" s="15">
        <f>AJ18*4</f>
        <v>36</v>
      </c>
      <c r="AL18" s="16">
        <f>AK18/$AD$22</f>
        <v>0.30252100840336132</v>
      </c>
    </row>
    <row r="19" spans="1:38" x14ac:dyDescent="0.25">
      <c r="A19" s="51" t="s">
        <v>18</v>
      </c>
      <c r="B19" s="53">
        <v>15</v>
      </c>
      <c r="C19" s="49" t="s">
        <v>19</v>
      </c>
      <c r="D19" s="2">
        <f>COUNTIF(T5:T27,1)</f>
        <v>5</v>
      </c>
      <c r="E19" s="2">
        <f>COUNTIF(T5:T27,2)</f>
        <v>12</v>
      </c>
      <c r="F19" s="2">
        <f>COUNTIF(T5:T27,3)</f>
        <v>3</v>
      </c>
      <c r="G19" s="2">
        <f>COUNTIF(T5:T27,4)</f>
        <v>3</v>
      </c>
      <c r="H19" s="23">
        <f t="shared" ref="H19" si="13">(D19*D20+E19*E20+F19*F20+G19*G20)/23</f>
        <v>0.35349716446124763</v>
      </c>
      <c r="L19" s="10">
        <v>15</v>
      </c>
      <c r="M19" s="4">
        <v>2</v>
      </c>
      <c r="N19" s="4">
        <v>2</v>
      </c>
      <c r="O19" s="4">
        <v>2</v>
      </c>
      <c r="P19" s="4">
        <v>4</v>
      </c>
      <c r="Q19" s="4">
        <v>1</v>
      </c>
      <c r="R19" s="4">
        <v>2</v>
      </c>
      <c r="S19" s="4">
        <v>1</v>
      </c>
      <c r="T19" s="4">
        <v>1</v>
      </c>
      <c r="U19" s="4">
        <v>1</v>
      </c>
      <c r="V19" s="4">
        <v>2</v>
      </c>
      <c r="W19" s="4">
        <v>1</v>
      </c>
      <c r="X19">
        <f t="shared" si="1"/>
        <v>19</v>
      </c>
      <c r="Z19" s="41"/>
      <c r="AA19" s="27"/>
      <c r="AB19" s="13">
        <v>3</v>
      </c>
      <c r="AC19" s="14">
        <f>COUNTIF(R5:S27,3)</f>
        <v>12</v>
      </c>
      <c r="AD19" s="15">
        <f>AC19*3</f>
        <v>36</v>
      </c>
      <c r="AE19" s="16">
        <f t="shared" ref="AE19:AE21" si="14">AD19/$AD$22</f>
        <v>0.30252100840336132</v>
      </c>
      <c r="AG19" s="41"/>
      <c r="AH19" s="27"/>
      <c r="AI19" s="13">
        <v>3</v>
      </c>
      <c r="AJ19" s="14">
        <f>COUNTIF($V$5:$W$27,3)</f>
        <v>13</v>
      </c>
      <c r="AK19" s="15">
        <f>3*AJ19</f>
        <v>39</v>
      </c>
      <c r="AL19" s="16">
        <f t="shared" ref="AL19:AL21" si="15">AK19/$AD$22</f>
        <v>0.32773109243697479</v>
      </c>
    </row>
    <row r="20" spans="1:38" ht="15.75" customHeight="1" x14ac:dyDescent="0.25">
      <c r="A20" s="51"/>
      <c r="B20" s="50"/>
      <c r="C20" s="50"/>
      <c r="D20" s="5">
        <f t="shared" ref="D20:G20" si="16">D19/23</f>
        <v>0.21739130434782608</v>
      </c>
      <c r="E20" s="5">
        <f t="shared" si="16"/>
        <v>0.52173913043478259</v>
      </c>
      <c r="F20" s="5">
        <f t="shared" si="16"/>
        <v>0.13043478260869565</v>
      </c>
      <c r="G20" s="5">
        <f t="shared" si="16"/>
        <v>0.13043478260869565</v>
      </c>
      <c r="H20" s="24"/>
      <c r="I20" s="1"/>
      <c r="J20" s="1"/>
      <c r="K20" s="1"/>
      <c r="L20" s="10">
        <v>16</v>
      </c>
      <c r="M20" s="4">
        <v>2</v>
      </c>
      <c r="N20" s="4">
        <v>2</v>
      </c>
      <c r="O20" s="4">
        <v>2</v>
      </c>
      <c r="P20" s="4">
        <v>4</v>
      </c>
      <c r="Q20" s="4">
        <v>1</v>
      </c>
      <c r="R20" s="4">
        <v>2</v>
      </c>
      <c r="S20" s="4">
        <v>1</v>
      </c>
      <c r="T20" s="4">
        <v>4</v>
      </c>
      <c r="U20" s="4">
        <v>4</v>
      </c>
      <c r="V20" s="4">
        <v>2</v>
      </c>
      <c r="W20" s="4">
        <v>1</v>
      </c>
      <c r="X20">
        <f t="shared" si="1"/>
        <v>25</v>
      </c>
      <c r="Y20" s="1"/>
      <c r="Z20" s="41"/>
      <c r="AA20" s="27"/>
      <c r="AB20" s="17">
        <v>2</v>
      </c>
      <c r="AC20" s="14">
        <f>COUNTIF(R5:S27,2)</f>
        <v>13</v>
      </c>
      <c r="AD20" s="17">
        <f>AC20*2</f>
        <v>26</v>
      </c>
      <c r="AE20" s="16">
        <f t="shared" si="14"/>
        <v>0.21848739495798319</v>
      </c>
      <c r="AG20" s="41"/>
      <c r="AH20" s="27"/>
      <c r="AI20" s="17">
        <v>2</v>
      </c>
      <c r="AJ20" s="14">
        <f>COUNTIF($V$5:$W$27,2)</f>
        <v>15</v>
      </c>
      <c r="AK20" s="17">
        <f>2*AJ20</f>
        <v>30</v>
      </c>
      <c r="AL20" s="16">
        <f t="shared" si="15"/>
        <v>0.25210084033613445</v>
      </c>
    </row>
    <row r="21" spans="1:38" ht="15.75" customHeight="1" x14ac:dyDescent="0.25">
      <c r="A21" s="51"/>
      <c r="B21" s="53">
        <v>16</v>
      </c>
      <c r="C21" s="57" t="s">
        <v>20</v>
      </c>
      <c r="D21" s="2">
        <f>COUNTIF(U5:U27,1)</f>
        <v>5</v>
      </c>
      <c r="E21" s="2">
        <f>COUNTIF(U5:U27,2)</f>
        <v>5</v>
      </c>
      <c r="F21" s="2">
        <f>COUNTIF(U5:U27,3)</f>
        <v>8</v>
      </c>
      <c r="G21" s="2">
        <f>COUNTIF(U5:U27,4)</f>
        <v>5</v>
      </c>
      <c r="H21" s="23">
        <f t="shared" ref="H21" si="17">(D21*D22+E21*E22+F21*F22+G21*G22)/23</f>
        <v>0.26275992438563323</v>
      </c>
      <c r="L21" s="10">
        <v>17</v>
      </c>
      <c r="M21" s="4">
        <v>4</v>
      </c>
      <c r="N21" s="4">
        <v>3</v>
      </c>
      <c r="O21" s="4">
        <v>1</v>
      </c>
      <c r="P21" s="4">
        <v>2</v>
      </c>
      <c r="Q21" s="4">
        <v>2</v>
      </c>
      <c r="R21" s="4">
        <v>2</v>
      </c>
      <c r="S21" s="4">
        <v>3</v>
      </c>
      <c r="T21" s="4">
        <v>2</v>
      </c>
      <c r="U21" s="4">
        <v>3</v>
      </c>
      <c r="V21" s="4">
        <v>3</v>
      </c>
      <c r="W21" s="4">
        <v>2</v>
      </c>
      <c r="X21">
        <f t="shared" si="1"/>
        <v>27</v>
      </c>
      <c r="Z21" s="41"/>
      <c r="AA21" s="27"/>
      <c r="AB21" s="59" t="s">
        <v>41</v>
      </c>
      <c r="AC21" s="14">
        <f>COUNTIF(R5:S27,1)</f>
        <v>9</v>
      </c>
      <c r="AD21" s="17">
        <f>AC21*1</f>
        <v>9</v>
      </c>
      <c r="AE21" s="16">
        <f t="shared" si="14"/>
        <v>7.5630252100840331E-2</v>
      </c>
      <c r="AG21" s="41"/>
      <c r="AH21" s="27"/>
      <c r="AI21" s="17">
        <v>1</v>
      </c>
      <c r="AJ21" s="14">
        <f>COUNTIF($V$5:$W$27,1)</f>
        <v>9</v>
      </c>
      <c r="AK21" s="17">
        <f>1*AJ21</f>
        <v>9</v>
      </c>
      <c r="AL21" s="16">
        <f t="shared" si="15"/>
        <v>7.5630252100840331E-2</v>
      </c>
    </row>
    <row r="22" spans="1:38" ht="15.75" customHeight="1" x14ac:dyDescent="0.25">
      <c r="A22" s="52"/>
      <c r="B22" s="50"/>
      <c r="C22" s="50"/>
      <c r="D22" s="5">
        <f t="shared" ref="D22:G22" si="18">D21/23</f>
        <v>0.21739130434782608</v>
      </c>
      <c r="E22" s="5">
        <f t="shared" si="18"/>
        <v>0.21739130434782608</v>
      </c>
      <c r="F22" s="5">
        <f t="shared" si="18"/>
        <v>0.34782608695652173</v>
      </c>
      <c r="G22" s="5">
        <f t="shared" si="18"/>
        <v>0.21739130434782608</v>
      </c>
      <c r="H22" s="24"/>
      <c r="I22" s="1"/>
      <c r="J22" s="1"/>
      <c r="K22" s="1"/>
      <c r="L22" s="10">
        <v>18</v>
      </c>
      <c r="M22" s="4">
        <v>4</v>
      </c>
      <c r="N22" s="4">
        <v>2</v>
      </c>
      <c r="O22" s="4">
        <v>3</v>
      </c>
      <c r="P22" s="4">
        <v>3</v>
      </c>
      <c r="Q22" s="4">
        <v>2</v>
      </c>
      <c r="R22" s="4">
        <v>3</v>
      </c>
      <c r="S22" s="4">
        <v>4</v>
      </c>
      <c r="T22" s="4">
        <v>2</v>
      </c>
      <c r="U22" s="4">
        <v>1</v>
      </c>
      <c r="V22" s="4">
        <v>4</v>
      </c>
      <c r="W22" s="4">
        <v>2</v>
      </c>
      <c r="X22">
        <f t="shared" si="1"/>
        <v>30</v>
      </c>
      <c r="Y22" s="1"/>
      <c r="Z22" s="25" t="s">
        <v>31</v>
      </c>
      <c r="AA22" s="25"/>
      <c r="AB22" s="25"/>
      <c r="AC22" s="17">
        <f>SUM(AC18:AC21)</f>
        <v>46</v>
      </c>
      <c r="AD22" s="18">
        <f>SUM(AD18:AD21)</f>
        <v>119</v>
      </c>
      <c r="AE22" s="19">
        <f>SUM(AE18:AE21)</f>
        <v>0.99999999999999989</v>
      </c>
      <c r="AG22" s="25" t="s">
        <v>31</v>
      </c>
      <c r="AH22" s="25"/>
      <c r="AI22" s="25"/>
      <c r="AJ22" s="17">
        <f>SUM(AJ18:AJ21)</f>
        <v>46</v>
      </c>
      <c r="AK22" s="18">
        <f>SUM(AK18:AK21)</f>
        <v>114</v>
      </c>
      <c r="AL22" s="19">
        <f>SUM(AL18:AL21)</f>
        <v>0.95798319327731085</v>
      </c>
    </row>
    <row r="23" spans="1:38" x14ac:dyDescent="0.25">
      <c r="A23" s="53" t="s">
        <v>21</v>
      </c>
      <c r="B23" s="53">
        <v>17</v>
      </c>
      <c r="C23" s="49" t="s">
        <v>22</v>
      </c>
      <c r="D23" s="2">
        <f>COUNTIF(V5:V27,4)</f>
        <v>7</v>
      </c>
      <c r="E23" s="2">
        <f>COUNTIF(V5:V27,3)</f>
        <v>10</v>
      </c>
      <c r="F23" s="2">
        <f>COUNTIF(V5:V27,2)</f>
        <v>5</v>
      </c>
      <c r="G23" s="2">
        <f>COUNTIF(V5:V27,1)</f>
        <v>1</v>
      </c>
      <c r="H23" s="23">
        <f t="shared" ref="H23" si="19">(D23*D24+E23*E24+F23*F24+G23*G24)/23</f>
        <v>0.33081285444234404</v>
      </c>
      <c r="L23" s="10">
        <v>19</v>
      </c>
      <c r="M23" s="4">
        <v>4</v>
      </c>
      <c r="N23" s="4">
        <v>3</v>
      </c>
      <c r="O23" s="4">
        <v>2</v>
      </c>
      <c r="P23" s="4">
        <v>2</v>
      </c>
      <c r="Q23" s="4">
        <v>3</v>
      </c>
      <c r="R23" s="4">
        <v>4</v>
      </c>
      <c r="S23" s="4">
        <v>1</v>
      </c>
      <c r="T23" s="4">
        <v>1</v>
      </c>
      <c r="U23" s="4">
        <v>2</v>
      </c>
      <c r="V23" s="4">
        <v>4</v>
      </c>
      <c r="W23" s="4">
        <v>2</v>
      </c>
      <c r="X23">
        <f t="shared" si="1"/>
        <v>28</v>
      </c>
      <c r="Z23" s="25" t="s">
        <v>32</v>
      </c>
      <c r="AA23" s="25"/>
      <c r="AB23" s="25"/>
      <c r="AC23" s="28">
        <f>4*23*2</f>
        <v>184</v>
      </c>
      <c r="AD23" s="28"/>
      <c r="AE23" s="28"/>
      <c r="AG23" s="25" t="s">
        <v>32</v>
      </c>
      <c r="AH23" s="25"/>
      <c r="AI23" s="25"/>
      <c r="AJ23" s="28">
        <f>4*23*2</f>
        <v>184</v>
      </c>
      <c r="AK23" s="28"/>
      <c r="AL23" s="28"/>
    </row>
    <row r="24" spans="1:38" ht="15.75" customHeight="1" x14ac:dyDescent="0.25">
      <c r="A24" s="54"/>
      <c r="B24" s="50"/>
      <c r="C24" s="50"/>
      <c r="D24" s="5">
        <f t="shared" ref="D24:G24" si="20">D23/23</f>
        <v>0.30434782608695654</v>
      </c>
      <c r="E24" s="5">
        <f t="shared" si="20"/>
        <v>0.43478260869565216</v>
      </c>
      <c r="F24" s="5">
        <f t="shared" si="20"/>
        <v>0.21739130434782608</v>
      </c>
      <c r="G24" s="5">
        <f t="shared" si="20"/>
        <v>4.3478260869565216E-2</v>
      </c>
      <c r="H24" s="24"/>
      <c r="I24" s="1"/>
      <c r="J24" s="1"/>
      <c r="K24" s="1"/>
      <c r="L24" s="10">
        <v>20</v>
      </c>
      <c r="M24" s="4">
        <v>3</v>
      </c>
      <c r="N24" s="4">
        <v>2</v>
      </c>
      <c r="O24" s="4">
        <v>3</v>
      </c>
      <c r="P24" s="4">
        <v>3</v>
      </c>
      <c r="Q24" s="4">
        <v>2</v>
      </c>
      <c r="R24" s="4">
        <v>3</v>
      </c>
      <c r="S24" s="4">
        <v>4</v>
      </c>
      <c r="T24" s="4">
        <v>4</v>
      </c>
      <c r="U24" s="4">
        <v>3</v>
      </c>
      <c r="V24" s="4">
        <v>3</v>
      </c>
      <c r="W24" s="4">
        <v>4</v>
      </c>
      <c r="X24">
        <f t="shared" si="1"/>
        <v>34</v>
      </c>
      <c r="Y24" s="1"/>
      <c r="Z24" s="25" t="s">
        <v>33</v>
      </c>
      <c r="AA24" s="25"/>
      <c r="AB24" s="25"/>
      <c r="AC24" s="29">
        <f>AD22/AC23</f>
        <v>0.64673913043478259</v>
      </c>
      <c r="AD24" s="29"/>
      <c r="AE24" s="29"/>
      <c r="AG24" s="25" t="s">
        <v>33</v>
      </c>
      <c r="AH24" s="25"/>
      <c r="AI24" s="25"/>
      <c r="AJ24" s="29">
        <f>AK22/AJ23</f>
        <v>0.61956521739130432</v>
      </c>
      <c r="AK24" s="29"/>
      <c r="AL24" s="29"/>
    </row>
    <row r="25" spans="1:38" x14ac:dyDescent="0.25">
      <c r="A25" s="54"/>
      <c r="B25" s="53">
        <v>20</v>
      </c>
      <c r="C25" s="49" t="s">
        <v>23</v>
      </c>
      <c r="D25" s="2">
        <f>COUNTIF(W5:W27,1)</f>
        <v>8</v>
      </c>
      <c r="E25" s="2">
        <f>COUNTIF(W5:W27,2)</f>
        <v>10</v>
      </c>
      <c r="F25" s="2">
        <f>COUNTIF(W5:W27,3)</f>
        <v>3</v>
      </c>
      <c r="G25" s="2">
        <f>COUNTIF(W5:W27,4)</f>
        <v>2</v>
      </c>
      <c r="H25" s="23">
        <f t="shared" ref="H25" si="21">(D25*D26+E25*E26+F25*F26+G25*G26)/23</f>
        <v>0.33459357277882795</v>
      </c>
      <c r="L25" s="10">
        <v>21</v>
      </c>
      <c r="M25" s="4">
        <v>1</v>
      </c>
      <c r="N25" s="4">
        <v>1</v>
      </c>
      <c r="O25" s="4">
        <v>4</v>
      </c>
      <c r="P25" s="4">
        <v>4</v>
      </c>
      <c r="Q25" s="4">
        <v>4</v>
      </c>
      <c r="R25" s="4">
        <v>4</v>
      </c>
      <c r="S25" s="4">
        <v>4</v>
      </c>
      <c r="T25" s="4">
        <v>4</v>
      </c>
      <c r="U25" s="4">
        <v>4</v>
      </c>
      <c r="V25" s="4">
        <v>4</v>
      </c>
      <c r="W25" s="4">
        <v>4</v>
      </c>
      <c r="X25">
        <f t="shared" si="1"/>
        <v>38</v>
      </c>
      <c r="Z25" s="25" t="s">
        <v>34</v>
      </c>
      <c r="AA25" s="25"/>
      <c r="AB25" s="25"/>
      <c r="AC25" s="26" t="str">
        <f>IF(AC24&lt;=21%,"Sangat Lemah",IF(AC24&lt;=41%,"Lemah",IF(AC24&lt;=61%,"Cukup",IF(AC24&lt;=81%,"Kuat",IF(AC24&lt;=100%,"Sangat Kuat")))))</f>
        <v>Kuat</v>
      </c>
      <c r="AD25" s="26"/>
      <c r="AE25" s="26"/>
      <c r="AG25" s="25" t="s">
        <v>34</v>
      </c>
      <c r="AH25" s="25"/>
      <c r="AI25" s="25"/>
      <c r="AJ25" s="26" t="str">
        <f>IF(AJ24&lt;=21%,"Sangat Lemah",IF(AJ24&lt;=41%,"Lemah",IF(AJ24&lt;=61%,"Cukup",IF(AJ24&lt;=81%,"Kuat",IF(AJ24&lt;=100%,"Sangat Kuat")))))</f>
        <v>Kuat</v>
      </c>
      <c r="AK25" s="26"/>
      <c r="AL25" s="26"/>
    </row>
    <row r="26" spans="1:38" ht="15" customHeight="1" x14ac:dyDescent="0.25">
      <c r="A26" s="50"/>
      <c r="B26" s="50"/>
      <c r="C26" s="50"/>
      <c r="D26" s="5">
        <f t="shared" ref="D26:G26" si="22">D25/23</f>
        <v>0.34782608695652173</v>
      </c>
      <c r="E26" s="5">
        <f t="shared" si="22"/>
        <v>0.43478260869565216</v>
      </c>
      <c r="F26" s="5">
        <f t="shared" si="22"/>
        <v>0.13043478260869565</v>
      </c>
      <c r="G26" s="5">
        <f t="shared" si="22"/>
        <v>8.6956521739130432E-2</v>
      </c>
      <c r="H26" s="24"/>
      <c r="L26" s="10">
        <v>22</v>
      </c>
      <c r="M26" s="4">
        <v>2</v>
      </c>
      <c r="N26" s="4">
        <v>2</v>
      </c>
      <c r="O26" s="4">
        <v>2</v>
      </c>
      <c r="P26" s="4">
        <v>4</v>
      </c>
      <c r="Q26" s="4">
        <v>1</v>
      </c>
      <c r="R26" s="4">
        <v>1</v>
      </c>
      <c r="S26" s="4">
        <v>4</v>
      </c>
      <c r="T26" s="4">
        <v>3</v>
      </c>
      <c r="U26" s="4">
        <v>1</v>
      </c>
      <c r="V26" s="4">
        <v>2</v>
      </c>
      <c r="W26" s="4">
        <v>2</v>
      </c>
      <c r="X26">
        <f t="shared" si="1"/>
        <v>24</v>
      </c>
      <c r="AK26" s="12"/>
    </row>
    <row r="27" spans="1:38" ht="15.75" customHeight="1" x14ac:dyDescent="0.25">
      <c r="A27" s="6"/>
      <c r="B27" s="6"/>
      <c r="C27" s="6"/>
      <c r="D27" s="6"/>
      <c r="E27" s="6"/>
      <c r="F27" s="6"/>
      <c r="G27" s="6"/>
      <c r="H27" s="22">
        <f>AVERAGE(H5:H26)</f>
        <v>0.3153462794294552</v>
      </c>
      <c r="L27" s="10">
        <v>23</v>
      </c>
      <c r="M27" s="4">
        <v>2</v>
      </c>
      <c r="N27" s="4">
        <v>3</v>
      </c>
      <c r="O27" s="4">
        <v>1</v>
      </c>
      <c r="P27" s="4">
        <v>4</v>
      </c>
      <c r="Q27" s="4">
        <v>3</v>
      </c>
      <c r="R27" s="4">
        <v>3</v>
      </c>
      <c r="S27" s="4">
        <v>1</v>
      </c>
      <c r="T27" s="4">
        <v>2</v>
      </c>
      <c r="U27" s="4">
        <v>2</v>
      </c>
      <c r="V27" s="4">
        <v>4</v>
      </c>
      <c r="W27" s="4">
        <v>1</v>
      </c>
      <c r="X27">
        <f t="shared" si="1"/>
        <v>26</v>
      </c>
    </row>
    <row r="28" spans="1:38" ht="15.7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38" ht="15.75" customHeight="1" x14ac:dyDescent="0.25">
      <c r="A29" s="6"/>
      <c r="B29" s="6"/>
      <c r="C29" s="6"/>
      <c r="D29" s="6"/>
      <c r="E29" s="6"/>
      <c r="F29" s="6"/>
      <c r="G29" s="6"/>
      <c r="H29" s="6"/>
    </row>
    <row r="30" spans="1:38" ht="15.75" customHeight="1" x14ac:dyDescent="0.25">
      <c r="A30" s="6"/>
      <c r="B30" s="6"/>
      <c r="C30" s="6"/>
      <c r="D30" s="6"/>
      <c r="E30" s="6"/>
      <c r="F30" s="6"/>
      <c r="G30" s="6"/>
      <c r="H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15.75" customHeight="1" x14ac:dyDescent="0.25">
      <c r="A31" s="6"/>
      <c r="B31" s="6"/>
      <c r="C31" s="6"/>
      <c r="D31" s="6"/>
      <c r="E31" s="6"/>
      <c r="F31" s="6"/>
      <c r="G31" s="6"/>
      <c r="H31" s="6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38" ht="15.75" customHeight="1" x14ac:dyDescent="0.25">
      <c r="A32" s="6"/>
      <c r="B32" s="6"/>
      <c r="C32" s="6"/>
      <c r="D32" s="6"/>
      <c r="E32" s="6"/>
      <c r="F32" s="6"/>
      <c r="G32" s="6"/>
      <c r="H32" s="6"/>
      <c r="L32" s="1"/>
      <c r="M32" s="47"/>
      <c r="N32" s="48"/>
      <c r="O32" s="48"/>
      <c r="P32" s="48"/>
      <c r="Q32" s="48"/>
      <c r="R32" s="47"/>
      <c r="S32" s="47"/>
      <c r="T32" s="47"/>
      <c r="U32" s="47"/>
      <c r="V32" s="47"/>
      <c r="W32" s="47"/>
    </row>
    <row r="33" spans="1:8" ht="15.75" customHeight="1" x14ac:dyDescent="0.25">
      <c r="A33" s="6"/>
      <c r="B33" s="6"/>
      <c r="C33" s="6"/>
      <c r="D33" s="6"/>
      <c r="E33" s="6"/>
      <c r="F33" s="6"/>
      <c r="G33" s="6"/>
      <c r="H33" s="6"/>
    </row>
    <row r="34" spans="1:8" ht="15.75" customHeight="1" x14ac:dyDescent="0.25">
      <c r="B34" s="1"/>
    </row>
    <row r="35" spans="1:8" ht="15.75" customHeight="1" x14ac:dyDescent="0.25">
      <c r="B35" s="1"/>
    </row>
    <row r="36" spans="1:8" ht="15.75" customHeight="1" x14ac:dyDescent="0.25">
      <c r="B36" s="1"/>
    </row>
    <row r="37" spans="1:8" ht="15.75" customHeight="1" x14ac:dyDescent="0.25">
      <c r="B37" s="1"/>
    </row>
    <row r="38" spans="1:8" ht="15.75" customHeight="1" x14ac:dyDescent="0.25">
      <c r="B38" s="1"/>
    </row>
    <row r="39" spans="1:8" ht="15.75" customHeight="1" x14ac:dyDescent="0.25">
      <c r="B39" s="1"/>
    </row>
    <row r="40" spans="1:8" ht="15.75" customHeight="1" x14ac:dyDescent="0.25">
      <c r="B40" s="1"/>
    </row>
    <row r="41" spans="1:8" ht="15.75" customHeight="1" x14ac:dyDescent="0.25">
      <c r="B41" s="1"/>
    </row>
    <row r="42" spans="1:8" ht="15.75" customHeight="1" x14ac:dyDescent="0.25">
      <c r="B42" s="1"/>
    </row>
    <row r="43" spans="1:8" ht="15.75" customHeight="1" x14ac:dyDescent="0.25">
      <c r="B43" s="1"/>
    </row>
    <row r="44" spans="1:8" ht="15.75" customHeight="1" x14ac:dyDescent="0.25">
      <c r="B44" s="1"/>
    </row>
    <row r="45" spans="1:8" ht="15.75" customHeight="1" x14ac:dyDescent="0.25">
      <c r="B45" s="1"/>
    </row>
    <row r="46" spans="1:8" ht="15.75" customHeight="1" x14ac:dyDescent="0.25">
      <c r="B46" s="1"/>
    </row>
    <row r="47" spans="1:8" ht="15.75" customHeight="1" x14ac:dyDescent="0.25">
      <c r="B47" s="1"/>
    </row>
    <row r="48" spans="1:8" ht="15.75" customHeight="1" x14ac:dyDescent="0.25">
      <c r="B48" s="1"/>
    </row>
    <row r="49" spans="2:2" ht="15.75" customHeight="1" x14ac:dyDescent="0.25">
      <c r="B49" s="1"/>
    </row>
    <row r="50" spans="2:2" ht="15.75" customHeight="1" x14ac:dyDescent="0.25">
      <c r="B50" s="1"/>
    </row>
    <row r="51" spans="2:2" ht="15.75" customHeight="1" x14ac:dyDescent="0.25">
      <c r="B51" s="1"/>
    </row>
    <row r="52" spans="2:2" ht="15.75" customHeight="1" x14ac:dyDescent="0.25">
      <c r="B52" s="1"/>
    </row>
    <row r="53" spans="2:2" ht="15.75" customHeight="1" x14ac:dyDescent="0.25">
      <c r="B53" s="1"/>
    </row>
    <row r="54" spans="2:2" ht="15.75" customHeight="1" x14ac:dyDescent="0.25">
      <c r="B54" s="1"/>
    </row>
    <row r="55" spans="2:2" ht="15.75" customHeight="1" x14ac:dyDescent="0.25">
      <c r="B55" s="1"/>
    </row>
    <row r="56" spans="2:2" ht="15.75" customHeight="1" x14ac:dyDescent="0.25">
      <c r="B56" s="1"/>
    </row>
    <row r="57" spans="2:2" ht="15.75" customHeight="1" x14ac:dyDescent="0.25">
      <c r="B57" s="1"/>
    </row>
    <row r="58" spans="2:2" ht="15.75" customHeight="1" x14ac:dyDescent="0.25">
      <c r="B58" s="1"/>
    </row>
    <row r="59" spans="2:2" ht="15.75" customHeight="1" x14ac:dyDescent="0.25">
      <c r="B59" s="1"/>
    </row>
    <row r="60" spans="2:2" ht="15.75" customHeight="1" x14ac:dyDescent="0.25">
      <c r="B60" s="1"/>
    </row>
    <row r="61" spans="2:2" ht="15.75" customHeight="1" x14ac:dyDescent="0.25">
      <c r="B61" s="1"/>
    </row>
    <row r="62" spans="2:2" ht="15.75" customHeight="1" x14ac:dyDescent="0.25">
      <c r="B62" s="1"/>
    </row>
    <row r="63" spans="2:2" ht="15.75" customHeight="1" x14ac:dyDescent="0.25">
      <c r="B63" s="1"/>
    </row>
    <row r="64" spans="2:2" ht="15.75" customHeight="1" x14ac:dyDescent="0.25">
      <c r="B64" s="1"/>
    </row>
    <row r="65" spans="2:2" ht="15.75" customHeight="1" x14ac:dyDescent="0.25">
      <c r="B65" s="1"/>
    </row>
    <row r="66" spans="2:2" ht="15.75" customHeight="1" x14ac:dyDescent="0.25">
      <c r="B66" s="1"/>
    </row>
    <row r="67" spans="2:2" ht="15.75" customHeight="1" x14ac:dyDescent="0.25">
      <c r="B67" s="1"/>
    </row>
    <row r="68" spans="2:2" ht="15.75" customHeight="1" x14ac:dyDescent="0.25">
      <c r="B68" s="1"/>
    </row>
    <row r="69" spans="2:2" ht="15.75" customHeight="1" x14ac:dyDescent="0.25">
      <c r="B69" s="1"/>
    </row>
    <row r="70" spans="2:2" ht="15.75" customHeight="1" x14ac:dyDescent="0.25">
      <c r="B70" s="1"/>
    </row>
    <row r="71" spans="2:2" ht="15.75" customHeight="1" x14ac:dyDescent="0.25">
      <c r="B71" s="1"/>
    </row>
    <row r="72" spans="2:2" ht="15.75" customHeight="1" x14ac:dyDescent="0.25">
      <c r="B72" s="1"/>
    </row>
    <row r="73" spans="2:2" ht="15.75" customHeight="1" x14ac:dyDescent="0.25">
      <c r="B73" s="1"/>
    </row>
    <row r="74" spans="2:2" ht="15.75" customHeight="1" x14ac:dyDescent="0.25">
      <c r="B74" s="1"/>
    </row>
    <row r="75" spans="2:2" ht="15.75" customHeight="1" x14ac:dyDescent="0.25">
      <c r="B75" s="1"/>
    </row>
    <row r="76" spans="2:2" ht="15.75" customHeight="1" x14ac:dyDescent="0.25">
      <c r="B76" s="1"/>
    </row>
    <row r="77" spans="2:2" ht="15.75" customHeight="1" x14ac:dyDescent="0.25">
      <c r="B77" s="1"/>
    </row>
    <row r="78" spans="2:2" ht="15.75" customHeight="1" x14ac:dyDescent="0.25">
      <c r="B78" s="1"/>
    </row>
    <row r="79" spans="2:2" ht="15.75" customHeight="1" x14ac:dyDescent="0.25">
      <c r="B79" s="1"/>
    </row>
    <row r="80" spans="2:2" ht="15.75" customHeight="1" x14ac:dyDescent="0.25">
      <c r="B80" s="1"/>
    </row>
    <row r="81" spans="2:2" ht="15.75" customHeight="1" x14ac:dyDescent="0.25">
      <c r="B81" s="1"/>
    </row>
    <row r="82" spans="2:2" ht="15.75" customHeight="1" x14ac:dyDescent="0.25">
      <c r="B82" s="1"/>
    </row>
    <row r="83" spans="2:2" ht="15.75" customHeight="1" x14ac:dyDescent="0.25">
      <c r="B83" s="1"/>
    </row>
    <row r="84" spans="2:2" ht="15.75" customHeight="1" x14ac:dyDescent="0.25">
      <c r="B84" s="1"/>
    </row>
    <row r="85" spans="2:2" ht="15.75" customHeight="1" x14ac:dyDescent="0.25">
      <c r="B85" s="1"/>
    </row>
    <row r="86" spans="2:2" ht="15.75" customHeight="1" x14ac:dyDescent="0.25">
      <c r="B86" s="1"/>
    </row>
    <row r="87" spans="2:2" ht="15.75" customHeight="1" x14ac:dyDescent="0.25">
      <c r="B87" s="1"/>
    </row>
    <row r="88" spans="2:2" ht="15.75" customHeight="1" x14ac:dyDescent="0.25">
      <c r="B88" s="1"/>
    </row>
    <row r="89" spans="2:2" ht="15.75" customHeight="1" x14ac:dyDescent="0.25">
      <c r="B89" s="1"/>
    </row>
    <row r="90" spans="2:2" ht="15.75" customHeight="1" x14ac:dyDescent="0.25">
      <c r="B90" s="1"/>
    </row>
    <row r="91" spans="2:2" ht="15.75" customHeight="1" x14ac:dyDescent="0.25">
      <c r="B91" s="1"/>
    </row>
    <row r="92" spans="2:2" ht="15.75" customHeight="1" x14ac:dyDescent="0.25">
      <c r="B92" s="1"/>
    </row>
    <row r="93" spans="2:2" ht="15.75" customHeight="1" x14ac:dyDescent="0.25">
      <c r="B93" s="1"/>
    </row>
    <row r="94" spans="2:2" ht="15.75" customHeight="1" x14ac:dyDescent="0.25">
      <c r="B94" s="1"/>
    </row>
    <row r="95" spans="2:2" ht="15.75" customHeight="1" x14ac:dyDescent="0.25">
      <c r="B95" s="1"/>
    </row>
    <row r="96" spans="2:2" ht="15.75" customHeight="1" x14ac:dyDescent="0.25">
      <c r="B96" s="1"/>
    </row>
    <row r="97" spans="2:2" ht="15.75" customHeight="1" x14ac:dyDescent="0.25">
      <c r="B97" s="1"/>
    </row>
    <row r="98" spans="2:2" ht="15.75" customHeight="1" x14ac:dyDescent="0.25">
      <c r="B98" s="1"/>
    </row>
    <row r="99" spans="2:2" ht="15.75" customHeight="1" x14ac:dyDescent="0.25">
      <c r="B99" s="1"/>
    </row>
    <row r="100" spans="2:2" ht="15.75" customHeight="1" x14ac:dyDescent="0.25">
      <c r="B100" s="1"/>
    </row>
    <row r="101" spans="2:2" ht="15.75" customHeight="1" x14ac:dyDescent="0.25">
      <c r="B101" s="1"/>
    </row>
    <row r="102" spans="2:2" ht="15.75" customHeight="1" x14ac:dyDescent="0.25">
      <c r="B102" s="1"/>
    </row>
    <row r="103" spans="2:2" ht="15.75" customHeight="1" x14ac:dyDescent="0.25">
      <c r="B103" s="1"/>
    </row>
    <row r="104" spans="2:2" ht="15.75" customHeight="1" x14ac:dyDescent="0.25">
      <c r="B104" s="1"/>
    </row>
    <row r="105" spans="2:2" ht="15.75" customHeight="1" x14ac:dyDescent="0.25">
      <c r="B105" s="1"/>
    </row>
    <row r="106" spans="2:2" ht="15.75" customHeight="1" x14ac:dyDescent="0.25">
      <c r="B106" s="1"/>
    </row>
    <row r="107" spans="2:2" ht="15.75" customHeight="1" x14ac:dyDescent="0.25">
      <c r="B107" s="1"/>
    </row>
    <row r="108" spans="2:2" ht="15.75" customHeight="1" x14ac:dyDescent="0.25">
      <c r="B108" s="1"/>
    </row>
    <row r="109" spans="2:2" ht="15.75" customHeight="1" x14ac:dyDescent="0.25">
      <c r="B109" s="1"/>
    </row>
    <row r="110" spans="2:2" ht="15.75" customHeight="1" x14ac:dyDescent="0.25">
      <c r="B110" s="1"/>
    </row>
    <row r="111" spans="2:2" ht="15.75" customHeight="1" x14ac:dyDescent="0.25">
      <c r="B111" s="1"/>
    </row>
    <row r="112" spans="2:2" ht="15.75" customHeight="1" x14ac:dyDescent="0.25">
      <c r="B112" s="1"/>
    </row>
    <row r="113" spans="2:2" ht="15.75" customHeight="1" x14ac:dyDescent="0.25">
      <c r="B113" s="1"/>
    </row>
    <row r="114" spans="2:2" ht="15.75" customHeight="1" x14ac:dyDescent="0.25">
      <c r="B114" s="1"/>
    </row>
    <row r="115" spans="2:2" ht="15.75" customHeight="1" x14ac:dyDescent="0.25">
      <c r="B115" s="1"/>
    </row>
    <row r="116" spans="2:2" ht="15.75" customHeight="1" x14ac:dyDescent="0.25">
      <c r="B116" s="1"/>
    </row>
    <row r="117" spans="2:2" ht="15.75" customHeight="1" x14ac:dyDescent="0.25">
      <c r="B117" s="1"/>
    </row>
    <row r="118" spans="2:2" ht="15.75" customHeight="1" x14ac:dyDescent="0.25">
      <c r="B118" s="1"/>
    </row>
    <row r="119" spans="2:2" ht="15.75" customHeight="1" x14ac:dyDescent="0.25">
      <c r="B119" s="1"/>
    </row>
    <row r="120" spans="2:2" ht="15.75" customHeight="1" x14ac:dyDescent="0.25">
      <c r="B120" s="1"/>
    </row>
    <row r="121" spans="2:2" ht="15.75" customHeight="1" x14ac:dyDescent="0.25">
      <c r="B121" s="1"/>
    </row>
    <row r="122" spans="2:2" ht="15.75" customHeight="1" x14ac:dyDescent="0.25">
      <c r="B122" s="1"/>
    </row>
    <row r="123" spans="2:2" ht="15.75" customHeight="1" x14ac:dyDescent="0.25">
      <c r="B123" s="1"/>
    </row>
    <row r="124" spans="2:2" ht="15.75" customHeight="1" x14ac:dyDescent="0.25">
      <c r="B124" s="1"/>
    </row>
    <row r="125" spans="2:2" ht="15.75" customHeight="1" x14ac:dyDescent="0.25">
      <c r="B125" s="1"/>
    </row>
    <row r="126" spans="2:2" ht="15.75" customHeight="1" x14ac:dyDescent="0.25">
      <c r="B126" s="1"/>
    </row>
    <row r="127" spans="2:2" ht="15.75" customHeight="1" x14ac:dyDescent="0.25">
      <c r="B127" s="1"/>
    </row>
    <row r="128" spans="2:2" ht="15.75" customHeight="1" x14ac:dyDescent="0.25">
      <c r="B128" s="1"/>
    </row>
    <row r="129" spans="2:2" ht="15.75" customHeight="1" x14ac:dyDescent="0.25">
      <c r="B129" s="1"/>
    </row>
    <row r="130" spans="2:2" ht="15.75" customHeight="1" x14ac:dyDescent="0.25">
      <c r="B130" s="1"/>
    </row>
    <row r="131" spans="2:2" ht="15.75" customHeight="1" x14ac:dyDescent="0.25">
      <c r="B131" s="1"/>
    </row>
    <row r="132" spans="2:2" ht="15.75" customHeight="1" x14ac:dyDescent="0.25">
      <c r="B132" s="1"/>
    </row>
    <row r="133" spans="2:2" ht="15.75" customHeight="1" x14ac:dyDescent="0.25">
      <c r="B133" s="1"/>
    </row>
    <row r="134" spans="2:2" ht="15.75" customHeight="1" x14ac:dyDescent="0.25">
      <c r="B134" s="1"/>
    </row>
    <row r="135" spans="2:2" ht="15.75" customHeight="1" x14ac:dyDescent="0.25">
      <c r="B135" s="1"/>
    </row>
    <row r="136" spans="2:2" ht="15.75" customHeight="1" x14ac:dyDescent="0.25">
      <c r="B136" s="1"/>
    </row>
    <row r="137" spans="2:2" ht="15.75" customHeight="1" x14ac:dyDescent="0.25">
      <c r="B137" s="1"/>
    </row>
    <row r="138" spans="2:2" ht="15.75" customHeight="1" x14ac:dyDescent="0.25">
      <c r="B138" s="1"/>
    </row>
    <row r="139" spans="2:2" ht="15.75" customHeight="1" x14ac:dyDescent="0.25">
      <c r="B139" s="1"/>
    </row>
    <row r="140" spans="2:2" ht="15.75" customHeight="1" x14ac:dyDescent="0.25">
      <c r="B140" s="1"/>
    </row>
    <row r="141" spans="2:2" ht="15.75" customHeight="1" x14ac:dyDescent="0.25">
      <c r="B141" s="1"/>
    </row>
    <row r="142" spans="2:2" ht="15.75" customHeight="1" x14ac:dyDescent="0.25">
      <c r="B142" s="1"/>
    </row>
    <row r="143" spans="2:2" ht="15.75" customHeight="1" x14ac:dyDescent="0.25">
      <c r="B143" s="1"/>
    </row>
    <row r="144" spans="2:2" ht="15.75" customHeight="1" x14ac:dyDescent="0.25">
      <c r="B144" s="1"/>
    </row>
    <row r="145" spans="2:2" ht="15.75" customHeight="1" x14ac:dyDescent="0.25">
      <c r="B145" s="1"/>
    </row>
    <row r="146" spans="2:2" ht="15.75" customHeight="1" x14ac:dyDescent="0.25">
      <c r="B146" s="1"/>
    </row>
    <row r="147" spans="2:2" ht="15.75" customHeight="1" x14ac:dyDescent="0.25">
      <c r="B147" s="1"/>
    </row>
    <row r="148" spans="2:2" ht="15.75" customHeight="1" x14ac:dyDescent="0.25">
      <c r="B148" s="1"/>
    </row>
    <row r="149" spans="2:2" ht="15.75" customHeight="1" x14ac:dyDescent="0.25">
      <c r="B149" s="1"/>
    </row>
    <row r="150" spans="2:2" ht="15.75" customHeight="1" x14ac:dyDescent="0.25">
      <c r="B150" s="1"/>
    </row>
    <row r="151" spans="2:2" ht="15.75" customHeight="1" x14ac:dyDescent="0.25">
      <c r="B151" s="1"/>
    </row>
    <row r="152" spans="2:2" ht="15.75" customHeight="1" x14ac:dyDescent="0.25">
      <c r="B152" s="1"/>
    </row>
    <row r="153" spans="2:2" ht="15.75" customHeight="1" x14ac:dyDescent="0.25">
      <c r="B153" s="1"/>
    </row>
    <row r="154" spans="2:2" ht="15.75" customHeight="1" x14ac:dyDescent="0.25">
      <c r="B154" s="1"/>
    </row>
    <row r="155" spans="2:2" ht="15.75" customHeight="1" x14ac:dyDescent="0.25">
      <c r="B155" s="1"/>
    </row>
    <row r="156" spans="2:2" ht="15.75" customHeight="1" x14ac:dyDescent="0.25">
      <c r="B156" s="1"/>
    </row>
    <row r="157" spans="2:2" ht="15.75" customHeight="1" x14ac:dyDescent="0.25">
      <c r="B157" s="1"/>
    </row>
    <row r="158" spans="2:2" ht="15.75" customHeight="1" x14ac:dyDescent="0.25">
      <c r="B158" s="1"/>
    </row>
    <row r="159" spans="2:2" ht="15.75" customHeight="1" x14ac:dyDescent="0.25">
      <c r="B159" s="1"/>
    </row>
    <row r="160" spans="2:2" ht="15.75" customHeight="1" x14ac:dyDescent="0.25">
      <c r="B160" s="1"/>
    </row>
    <row r="161" spans="2:2" ht="15.75" customHeight="1" x14ac:dyDescent="0.25">
      <c r="B161" s="1"/>
    </row>
    <row r="162" spans="2:2" ht="15.75" customHeight="1" x14ac:dyDescent="0.25">
      <c r="B162" s="1"/>
    </row>
    <row r="163" spans="2:2" ht="15.75" customHeight="1" x14ac:dyDescent="0.25">
      <c r="B163" s="1"/>
    </row>
    <row r="164" spans="2:2" ht="15.75" customHeight="1" x14ac:dyDescent="0.25">
      <c r="B164" s="1"/>
    </row>
    <row r="165" spans="2:2" ht="15.75" customHeight="1" x14ac:dyDescent="0.25">
      <c r="B165" s="1"/>
    </row>
    <row r="166" spans="2:2" ht="15.75" customHeight="1" x14ac:dyDescent="0.25">
      <c r="B166" s="1"/>
    </row>
    <row r="167" spans="2:2" ht="15.75" customHeight="1" x14ac:dyDescent="0.25">
      <c r="B167" s="1"/>
    </row>
    <row r="168" spans="2:2" ht="15.75" customHeight="1" x14ac:dyDescent="0.25">
      <c r="B168" s="1"/>
    </row>
    <row r="169" spans="2:2" ht="15.75" customHeight="1" x14ac:dyDescent="0.25">
      <c r="B169" s="1"/>
    </row>
    <row r="170" spans="2:2" ht="15.75" customHeight="1" x14ac:dyDescent="0.25">
      <c r="B170" s="1"/>
    </row>
    <row r="171" spans="2:2" ht="15.75" customHeight="1" x14ac:dyDescent="0.25">
      <c r="B171" s="1"/>
    </row>
    <row r="172" spans="2:2" ht="15.75" customHeight="1" x14ac:dyDescent="0.25">
      <c r="B172" s="1"/>
    </row>
    <row r="173" spans="2:2" ht="15.75" customHeight="1" x14ac:dyDescent="0.25">
      <c r="B173" s="1"/>
    </row>
    <row r="174" spans="2:2" ht="15.75" customHeight="1" x14ac:dyDescent="0.25">
      <c r="B174" s="1"/>
    </row>
    <row r="175" spans="2:2" ht="15.75" customHeight="1" x14ac:dyDescent="0.25">
      <c r="B175" s="1"/>
    </row>
    <row r="176" spans="2:2" ht="15.75" customHeight="1" x14ac:dyDescent="0.25">
      <c r="B176" s="1"/>
    </row>
    <row r="177" spans="2:2" ht="15.75" customHeight="1" x14ac:dyDescent="0.25">
      <c r="B177" s="1"/>
    </row>
    <row r="178" spans="2:2" ht="15.75" customHeight="1" x14ac:dyDescent="0.25">
      <c r="B178" s="1"/>
    </row>
    <row r="179" spans="2:2" ht="15.75" customHeight="1" x14ac:dyDescent="0.25">
      <c r="B179" s="1"/>
    </row>
    <row r="180" spans="2:2" ht="15.75" customHeight="1" x14ac:dyDescent="0.25">
      <c r="B180" s="1"/>
    </row>
    <row r="181" spans="2:2" ht="15.75" customHeight="1" x14ac:dyDescent="0.25">
      <c r="B181" s="1"/>
    </row>
    <row r="182" spans="2:2" ht="15.75" customHeight="1" x14ac:dyDescent="0.25">
      <c r="B182" s="1"/>
    </row>
    <row r="183" spans="2:2" ht="15.75" customHeight="1" x14ac:dyDescent="0.25">
      <c r="B183" s="1"/>
    </row>
    <row r="184" spans="2:2" ht="15.75" customHeight="1" x14ac:dyDescent="0.25">
      <c r="B184" s="1"/>
    </row>
    <row r="185" spans="2:2" ht="15.75" customHeight="1" x14ac:dyDescent="0.25">
      <c r="B185" s="1"/>
    </row>
    <row r="186" spans="2:2" ht="15.75" customHeight="1" x14ac:dyDescent="0.25">
      <c r="B186" s="1"/>
    </row>
    <row r="187" spans="2:2" ht="15.75" customHeight="1" x14ac:dyDescent="0.25">
      <c r="B187" s="1"/>
    </row>
    <row r="188" spans="2:2" ht="15.75" customHeight="1" x14ac:dyDescent="0.25">
      <c r="B188" s="1"/>
    </row>
    <row r="189" spans="2:2" ht="15.75" customHeight="1" x14ac:dyDescent="0.25">
      <c r="B189" s="1"/>
    </row>
    <row r="190" spans="2:2" ht="15.75" customHeight="1" x14ac:dyDescent="0.25">
      <c r="B190" s="1"/>
    </row>
    <row r="191" spans="2:2" ht="15.75" customHeight="1" x14ac:dyDescent="0.25">
      <c r="B191" s="1"/>
    </row>
    <row r="192" spans="2:2" ht="15.75" customHeight="1" x14ac:dyDescent="0.25">
      <c r="B192" s="1"/>
    </row>
    <row r="193" spans="2:2" ht="15.75" customHeight="1" x14ac:dyDescent="0.25">
      <c r="B193" s="1"/>
    </row>
    <row r="194" spans="2:2" ht="15.75" customHeight="1" x14ac:dyDescent="0.25">
      <c r="B194" s="1"/>
    </row>
    <row r="195" spans="2:2" ht="15.75" customHeight="1" x14ac:dyDescent="0.25">
      <c r="B195" s="1"/>
    </row>
    <row r="196" spans="2:2" ht="15.75" customHeight="1" x14ac:dyDescent="0.25">
      <c r="B196" s="1"/>
    </row>
    <row r="197" spans="2:2" ht="15.75" customHeight="1" x14ac:dyDescent="0.25">
      <c r="B197" s="1"/>
    </row>
    <row r="198" spans="2:2" ht="15.75" customHeight="1" x14ac:dyDescent="0.25">
      <c r="B198" s="1"/>
    </row>
    <row r="199" spans="2:2" ht="15.75" customHeight="1" x14ac:dyDescent="0.25">
      <c r="B199" s="1"/>
    </row>
    <row r="200" spans="2:2" ht="15.75" customHeight="1" x14ac:dyDescent="0.25">
      <c r="B200" s="1"/>
    </row>
    <row r="201" spans="2:2" ht="15.75" customHeight="1" x14ac:dyDescent="0.25">
      <c r="B201" s="1"/>
    </row>
    <row r="202" spans="2:2" ht="15.75" customHeight="1" x14ac:dyDescent="0.25">
      <c r="B202" s="1"/>
    </row>
    <row r="203" spans="2:2" ht="15.75" customHeight="1" x14ac:dyDescent="0.25">
      <c r="B203" s="1"/>
    </row>
    <row r="204" spans="2:2" ht="15.75" customHeight="1" x14ac:dyDescent="0.25">
      <c r="B204" s="1"/>
    </row>
    <row r="205" spans="2:2" ht="15.75" customHeight="1" x14ac:dyDescent="0.25">
      <c r="B205" s="1"/>
    </row>
    <row r="206" spans="2:2" ht="15.75" customHeight="1" x14ac:dyDescent="0.25">
      <c r="B206" s="1"/>
    </row>
    <row r="207" spans="2:2" ht="15.75" customHeight="1" x14ac:dyDescent="0.25">
      <c r="B207" s="1"/>
    </row>
    <row r="208" spans="2:2" ht="15.75" customHeight="1" x14ac:dyDescent="0.25">
      <c r="B208" s="1"/>
    </row>
    <row r="209" spans="2:2" ht="15.75" customHeight="1" x14ac:dyDescent="0.25">
      <c r="B209" s="1"/>
    </row>
    <row r="210" spans="2:2" ht="15.75" customHeight="1" x14ac:dyDescent="0.25">
      <c r="B210" s="1"/>
    </row>
    <row r="211" spans="2:2" ht="15.75" customHeight="1" x14ac:dyDescent="0.25">
      <c r="B211" s="1"/>
    </row>
    <row r="212" spans="2:2" ht="15.75" customHeight="1" x14ac:dyDescent="0.25">
      <c r="B212" s="1"/>
    </row>
    <row r="213" spans="2:2" ht="15.75" customHeight="1" x14ac:dyDescent="0.25">
      <c r="B213" s="1"/>
    </row>
    <row r="214" spans="2:2" ht="15.75" customHeight="1" x14ac:dyDescent="0.25">
      <c r="B214" s="1"/>
    </row>
    <row r="215" spans="2:2" ht="15.75" customHeight="1" x14ac:dyDescent="0.25">
      <c r="B215" s="1"/>
    </row>
    <row r="216" spans="2:2" ht="15.75" customHeight="1" x14ac:dyDescent="0.25">
      <c r="B216" s="1"/>
    </row>
    <row r="217" spans="2:2" ht="15.75" customHeight="1" x14ac:dyDescent="0.25">
      <c r="B217" s="1"/>
    </row>
    <row r="218" spans="2:2" ht="15.75" customHeight="1" x14ac:dyDescent="0.25">
      <c r="B218" s="1"/>
    </row>
    <row r="219" spans="2:2" ht="15.75" customHeight="1" x14ac:dyDescent="0.25">
      <c r="B219" s="1"/>
    </row>
    <row r="220" spans="2:2" ht="15.75" customHeight="1" x14ac:dyDescent="0.25">
      <c r="B220" s="1"/>
    </row>
    <row r="221" spans="2:2" ht="15.75" customHeight="1" x14ac:dyDescent="0.25">
      <c r="B221" s="1"/>
    </row>
    <row r="222" spans="2:2" ht="15.75" customHeight="1" x14ac:dyDescent="0.25">
      <c r="B222" s="1"/>
    </row>
    <row r="223" spans="2:2" ht="15.75" customHeight="1" x14ac:dyDescent="0.25">
      <c r="B223" s="1"/>
    </row>
    <row r="224" spans="2:2" ht="15.75" customHeight="1" x14ac:dyDescent="0.25">
      <c r="B224" s="1"/>
    </row>
    <row r="225" spans="2:2" ht="15.75" customHeight="1" x14ac:dyDescent="0.25">
      <c r="B225" s="1"/>
    </row>
    <row r="226" spans="2:2" ht="15.75" customHeight="1" x14ac:dyDescent="0.25">
      <c r="B226" s="1"/>
    </row>
    <row r="227" spans="2:2" ht="15.75" customHeight="1" x14ac:dyDescent="0.25">
      <c r="B227" s="1"/>
    </row>
    <row r="228" spans="2:2" ht="15.75" customHeight="1" x14ac:dyDescent="0.25">
      <c r="B228" s="1"/>
    </row>
    <row r="229" spans="2:2" ht="15.75" customHeight="1" x14ac:dyDescent="0.25">
      <c r="B229" s="1"/>
    </row>
    <row r="230" spans="2:2" ht="15.75" customHeight="1" x14ac:dyDescent="0.25">
      <c r="B230" s="1"/>
    </row>
    <row r="231" spans="2:2" ht="15.75" customHeight="1" x14ac:dyDescent="0.25">
      <c r="B231" s="1"/>
    </row>
    <row r="232" spans="2:2" ht="15.75" customHeight="1" x14ac:dyDescent="0.25">
      <c r="B232" s="1"/>
    </row>
    <row r="233" spans="2:2" ht="15.75" customHeight="1" x14ac:dyDescent="0.25">
      <c r="B233" s="1"/>
    </row>
    <row r="234" spans="2:2" ht="15.75" customHeight="1" x14ac:dyDescent="0.25">
      <c r="B234" s="1"/>
    </row>
    <row r="235" spans="2:2" ht="15.75" customHeight="1" x14ac:dyDescent="0.25">
      <c r="B235" s="1"/>
    </row>
    <row r="236" spans="2:2" ht="15.75" customHeight="1" x14ac:dyDescent="0.25">
      <c r="B236" s="1"/>
    </row>
    <row r="237" spans="2:2" ht="15.75" customHeight="1" x14ac:dyDescent="0.25">
      <c r="B237" s="1"/>
    </row>
    <row r="238" spans="2:2" ht="15.75" customHeight="1" x14ac:dyDescent="0.25">
      <c r="B238" s="1"/>
    </row>
    <row r="239" spans="2:2" ht="15.75" customHeight="1" x14ac:dyDescent="0.25">
      <c r="B239" s="1"/>
    </row>
    <row r="240" spans="2:2" ht="15.75" customHeight="1" x14ac:dyDescent="0.25">
      <c r="B240" s="1"/>
    </row>
    <row r="241" spans="2:2" ht="15.75" customHeight="1" x14ac:dyDescent="0.25">
      <c r="B241" s="1"/>
    </row>
    <row r="242" spans="2:2" ht="15.75" customHeight="1" x14ac:dyDescent="0.25">
      <c r="B242" s="1"/>
    </row>
    <row r="243" spans="2:2" ht="15.75" customHeight="1" x14ac:dyDescent="0.25">
      <c r="B243" s="1"/>
    </row>
    <row r="244" spans="2:2" ht="15.75" customHeight="1" x14ac:dyDescent="0.25">
      <c r="B244" s="1"/>
    </row>
    <row r="245" spans="2:2" ht="15.75" customHeight="1" x14ac:dyDescent="0.25">
      <c r="B245" s="1"/>
    </row>
    <row r="246" spans="2:2" ht="15.75" customHeight="1" x14ac:dyDescent="0.25">
      <c r="B246" s="1"/>
    </row>
    <row r="247" spans="2:2" ht="15.75" customHeight="1" x14ac:dyDescent="0.25">
      <c r="B247" s="1"/>
    </row>
    <row r="248" spans="2:2" ht="15.75" customHeight="1" x14ac:dyDescent="0.25">
      <c r="B248" s="1"/>
    </row>
    <row r="249" spans="2:2" ht="15.75" customHeight="1" x14ac:dyDescent="0.25">
      <c r="B249" s="1"/>
    </row>
    <row r="250" spans="2:2" ht="15.75" customHeight="1" x14ac:dyDescent="0.25">
      <c r="B250" s="1"/>
    </row>
    <row r="251" spans="2:2" ht="15.75" customHeight="1" x14ac:dyDescent="0.25">
      <c r="B251" s="1"/>
    </row>
    <row r="252" spans="2:2" ht="15.75" customHeight="1" x14ac:dyDescent="0.25">
      <c r="B252" s="1"/>
    </row>
    <row r="253" spans="2:2" ht="15.75" customHeight="1" x14ac:dyDescent="0.25">
      <c r="B253" s="1"/>
    </row>
    <row r="254" spans="2:2" ht="15.75" customHeight="1" x14ac:dyDescent="0.25">
      <c r="B254" s="1"/>
    </row>
    <row r="255" spans="2:2" ht="15.75" customHeight="1" x14ac:dyDescent="0.25">
      <c r="B255" s="1"/>
    </row>
    <row r="256" spans="2:2" ht="15.75" customHeight="1" x14ac:dyDescent="0.25">
      <c r="B256" s="1"/>
    </row>
    <row r="257" spans="2:2" ht="15.75" customHeight="1" x14ac:dyDescent="0.25">
      <c r="B257" s="1"/>
    </row>
    <row r="258" spans="2:2" ht="15.75" customHeight="1" x14ac:dyDescent="0.25">
      <c r="B258" s="1"/>
    </row>
    <row r="259" spans="2:2" ht="15.75" customHeight="1" x14ac:dyDescent="0.25">
      <c r="B259" s="1"/>
    </row>
    <row r="260" spans="2:2" ht="15.75" customHeight="1" x14ac:dyDescent="0.25">
      <c r="B260" s="1"/>
    </row>
    <row r="261" spans="2:2" ht="15.75" customHeight="1" x14ac:dyDescent="0.25">
      <c r="B261" s="1"/>
    </row>
    <row r="262" spans="2:2" ht="15.75" customHeight="1" x14ac:dyDescent="0.25">
      <c r="B262" s="1"/>
    </row>
    <row r="263" spans="2:2" ht="15.75" customHeight="1" x14ac:dyDescent="0.25">
      <c r="B263" s="1"/>
    </row>
    <row r="264" spans="2:2" ht="15.75" customHeight="1" x14ac:dyDescent="0.25">
      <c r="B264" s="1"/>
    </row>
    <row r="265" spans="2:2" ht="15.75" customHeight="1" x14ac:dyDescent="0.25">
      <c r="B265" s="1"/>
    </row>
    <row r="266" spans="2:2" ht="15.75" customHeight="1" x14ac:dyDescent="0.25">
      <c r="B266" s="1"/>
    </row>
    <row r="267" spans="2:2" ht="15.75" customHeight="1" x14ac:dyDescent="0.25">
      <c r="B267" s="1"/>
    </row>
    <row r="268" spans="2:2" ht="15.75" customHeight="1" x14ac:dyDescent="0.25">
      <c r="B268" s="1"/>
    </row>
    <row r="269" spans="2:2" ht="15.75" customHeight="1" x14ac:dyDescent="0.25">
      <c r="B269" s="1"/>
    </row>
    <row r="270" spans="2:2" ht="15.75" customHeight="1" x14ac:dyDescent="0.25">
      <c r="B270" s="1"/>
    </row>
    <row r="271" spans="2:2" ht="15.75" customHeight="1" x14ac:dyDescent="0.25">
      <c r="B271" s="1"/>
    </row>
    <row r="272" spans="2:2" ht="15.75" customHeight="1" x14ac:dyDescent="0.25">
      <c r="B272" s="1"/>
    </row>
    <row r="273" spans="2:2" ht="15.75" customHeight="1" x14ac:dyDescent="0.25">
      <c r="B273" s="1"/>
    </row>
    <row r="274" spans="2:2" ht="15.75" customHeight="1" x14ac:dyDescent="0.25">
      <c r="B274" s="1"/>
    </row>
    <row r="275" spans="2:2" ht="15.75" customHeight="1" x14ac:dyDescent="0.25">
      <c r="B275" s="1"/>
    </row>
    <row r="276" spans="2:2" ht="15.75" customHeight="1" x14ac:dyDescent="0.25">
      <c r="B276" s="1"/>
    </row>
    <row r="277" spans="2:2" ht="15.75" customHeight="1" x14ac:dyDescent="0.25">
      <c r="B277" s="1"/>
    </row>
    <row r="278" spans="2:2" ht="15.75" customHeight="1" x14ac:dyDescent="0.25">
      <c r="B278" s="1"/>
    </row>
    <row r="279" spans="2:2" ht="15.75" customHeight="1" x14ac:dyDescent="0.25">
      <c r="B279" s="1"/>
    </row>
    <row r="280" spans="2:2" ht="15.75" customHeight="1" x14ac:dyDescent="0.25">
      <c r="B280" s="1"/>
    </row>
    <row r="281" spans="2:2" ht="15.75" customHeight="1" x14ac:dyDescent="0.25">
      <c r="B281" s="1"/>
    </row>
    <row r="282" spans="2:2" ht="15.75" customHeight="1" x14ac:dyDescent="0.25">
      <c r="B282" s="1"/>
    </row>
    <row r="283" spans="2:2" ht="15.75" customHeight="1" x14ac:dyDescent="0.25">
      <c r="B283" s="1"/>
    </row>
    <row r="284" spans="2:2" ht="15.75" customHeight="1" x14ac:dyDescent="0.25">
      <c r="B284" s="1"/>
    </row>
    <row r="285" spans="2:2" ht="15.75" customHeight="1" x14ac:dyDescent="0.25">
      <c r="B285" s="1"/>
    </row>
    <row r="286" spans="2:2" ht="15.75" customHeight="1" x14ac:dyDescent="0.25">
      <c r="B286" s="1"/>
    </row>
    <row r="287" spans="2:2" ht="15.75" customHeight="1" x14ac:dyDescent="0.25">
      <c r="B287" s="1"/>
    </row>
    <row r="288" spans="2:2" ht="15.75" customHeight="1" x14ac:dyDescent="0.25">
      <c r="B288" s="1"/>
    </row>
    <row r="289" spans="2:2" ht="15.75" customHeight="1" x14ac:dyDescent="0.25">
      <c r="B289" s="1"/>
    </row>
    <row r="290" spans="2:2" ht="15.75" customHeight="1" x14ac:dyDescent="0.25">
      <c r="B290" s="1"/>
    </row>
    <row r="291" spans="2:2" ht="15.75" customHeight="1" x14ac:dyDescent="0.25">
      <c r="B291" s="1"/>
    </row>
    <row r="292" spans="2:2" ht="15.75" customHeight="1" x14ac:dyDescent="0.25">
      <c r="B292" s="1"/>
    </row>
    <row r="293" spans="2:2" ht="15.75" customHeight="1" x14ac:dyDescent="0.25">
      <c r="B293" s="1"/>
    </row>
    <row r="294" spans="2:2" ht="15.75" customHeight="1" x14ac:dyDescent="0.25">
      <c r="B294" s="1"/>
    </row>
    <row r="295" spans="2:2" ht="15.75" customHeight="1" x14ac:dyDescent="0.25">
      <c r="B295" s="1"/>
    </row>
    <row r="296" spans="2:2" ht="15.75" customHeight="1" x14ac:dyDescent="0.25">
      <c r="B296" s="1"/>
    </row>
    <row r="297" spans="2:2" ht="15.75" customHeight="1" x14ac:dyDescent="0.25">
      <c r="B297" s="1"/>
    </row>
    <row r="298" spans="2:2" ht="15.75" customHeight="1" x14ac:dyDescent="0.25">
      <c r="B298" s="1"/>
    </row>
    <row r="299" spans="2:2" ht="15.75" customHeight="1" x14ac:dyDescent="0.25">
      <c r="B299" s="1"/>
    </row>
    <row r="300" spans="2:2" ht="15.75" customHeight="1" x14ac:dyDescent="0.25">
      <c r="B300" s="1"/>
    </row>
    <row r="301" spans="2:2" ht="15.75" customHeight="1" x14ac:dyDescent="0.25">
      <c r="B301" s="1"/>
    </row>
    <row r="302" spans="2:2" ht="15.75" customHeight="1" x14ac:dyDescent="0.25">
      <c r="B302" s="1"/>
    </row>
    <row r="303" spans="2:2" ht="15.75" customHeight="1" x14ac:dyDescent="0.25">
      <c r="B303" s="1"/>
    </row>
    <row r="304" spans="2:2" ht="15.75" customHeight="1" x14ac:dyDescent="0.25">
      <c r="B304" s="1"/>
    </row>
    <row r="305" spans="2:2" ht="15.75" customHeight="1" x14ac:dyDescent="0.25">
      <c r="B305" s="1"/>
    </row>
    <row r="306" spans="2:2" ht="15.75" customHeight="1" x14ac:dyDescent="0.25">
      <c r="B306" s="1"/>
    </row>
    <row r="307" spans="2:2" ht="15.75" customHeight="1" x14ac:dyDescent="0.25">
      <c r="B307" s="1"/>
    </row>
    <row r="308" spans="2:2" ht="15.75" customHeight="1" x14ac:dyDescent="0.25">
      <c r="B308" s="1"/>
    </row>
    <row r="309" spans="2:2" ht="15.75" customHeight="1" x14ac:dyDescent="0.25">
      <c r="B309" s="1"/>
    </row>
    <row r="310" spans="2:2" ht="15.75" customHeight="1" x14ac:dyDescent="0.25">
      <c r="B310" s="1"/>
    </row>
    <row r="311" spans="2:2" ht="15.75" customHeight="1" x14ac:dyDescent="0.25">
      <c r="B311" s="1"/>
    </row>
    <row r="312" spans="2:2" ht="15.75" customHeight="1" x14ac:dyDescent="0.25">
      <c r="B312" s="1"/>
    </row>
    <row r="313" spans="2:2" ht="15.75" customHeight="1" x14ac:dyDescent="0.25">
      <c r="B313" s="1"/>
    </row>
    <row r="314" spans="2:2" ht="15.75" customHeight="1" x14ac:dyDescent="0.25">
      <c r="B314" s="1"/>
    </row>
    <row r="315" spans="2:2" ht="15.75" customHeight="1" x14ac:dyDescent="0.25">
      <c r="B315" s="1"/>
    </row>
    <row r="316" spans="2:2" ht="15.75" customHeight="1" x14ac:dyDescent="0.25">
      <c r="B316" s="1"/>
    </row>
    <row r="317" spans="2:2" ht="15.75" customHeight="1" x14ac:dyDescent="0.25">
      <c r="B317" s="1"/>
    </row>
    <row r="318" spans="2:2" ht="15.75" customHeight="1" x14ac:dyDescent="0.25">
      <c r="B318" s="1"/>
    </row>
    <row r="319" spans="2:2" ht="15.75" customHeight="1" x14ac:dyDescent="0.25">
      <c r="B319" s="1"/>
    </row>
    <row r="320" spans="2:2" ht="15.75" customHeight="1" x14ac:dyDescent="0.25">
      <c r="B320" s="1"/>
    </row>
    <row r="321" spans="2:2" ht="15.75" customHeight="1" x14ac:dyDescent="0.25">
      <c r="B321" s="1"/>
    </row>
    <row r="322" spans="2:2" ht="15.75" customHeight="1" x14ac:dyDescent="0.25">
      <c r="B322" s="1"/>
    </row>
    <row r="323" spans="2:2" ht="15.75" customHeight="1" x14ac:dyDescent="0.25">
      <c r="B323" s="1"/>
    </row>
    <row r="324" spans="2:2" ht="15.75" customHeight="1" x14ac:dyDescent="0.25">
      <c r="B324" s="1"/>
    </row>
    <row r="325" spans="2:2" ht="15.75" customHeight="1" x14ac:dyDescent="0.25">
      <c r="B325" s="1"/>
    </row>
    <row r="326" spans="2:2" ht="15.75" customHeight="1" x14ac:dyDescent="0.25">
      <c r="B326" s="1"/>
    </row>
    <row r="327" spans="2:2" ht="15.75" customHeight="1" x14ac:dyDescent="0.25">
      <c r="B327" s="1"/>
    </row>
    <row r="328" spans="2:2" ht="15.75" customHeight="1" x14ac:dyDescent="0.25">
      <c r="B328" s="1"/>
    </row>
    <row r="329" spans="2:2" ht="15.75" customHeight="1" x14ac:dyDescent="0.25">
      <c r="B329" s="1"/>
    </row>
    <row r="330" spans="2:2" ht="15.75" customHeight="1" x14ac:dyDescent="0.25">
      <c r="B330" s="1"/>
    </row>
    <row r="331" spans="2:2" ht="15.75" customHeight="1" x14ac:dyDescent="0.25">
      <c r="B331" s="1"/>
    </row>
    <row r="332" spans="2:2" ht="15.75" customHeight="1" x14ac:dyDescent="0.25">
      <c r="B332" s="1"/>
    </row>
    <row r="333" spans="2:2" ht="15.75" customHeight="1" x14ac:dyDescent="0.25">
      <c r="B333" s="1"/>
    </row>
    <row r="334" spans="2:2" ht="15.75" customHeight="1" x14ac:dyDescent="0.25">
      <c r="B334" s="1"/>
    </row>
    <row r="335" spans="2:2" ht="15.75" customHeight="1" x14ac:dyDescent="0.25">
      <c r="B335" s="1"/>
    </row>
    <row r="336" spans="2:2" ht="15.75" customHeight="1" x14ac:dyDescent="0.25">
      <c r="B336" s="1"/>
    </row>
    <row r="337" spans="2:2" ht="15.75" customHeight="1" x14ac:dyDescent="0.25">
      <c r="B337" s="1"/>
    </row>
    <row r="338" spans="2:2" ht="15.75" customHeight="1" x14ac:dyDescent="0.25">
      <c r="B338" s="1"/>
    </row>
    <row r="339" spans="2:2" ht="15.75" customHeight="1" x14ac:dyDescent="0.25">
      <c r="B339" s="1"/>
    </row>
    <row r="340" spans="2:2" ht="15.75" customHeight="1" x14ac:dyDescent="0.25">
      <c r="B340" s="1"/>
    </row>
    <row r="341" spans="2:2" ht="15.75" customHeight="1" x14ac:dyDescent="0.25">
      <c r="B341" s="1"/>
    </row>
    <row r="342" spans="2:2" ht="15.75" customHeight="1" x14ac:dyDescent="0.25">
      <c r="B342" s="1"/>
    </row>
    <row r="343" spans="2:2" ht="15.75" customHeight="1" x14ac:dyDescent="0.25">
      <c r="B343" s="1"/>
    </row>
    <row r="344" spans="2:2" ht="15.75" customHeight="1" x14ac:dyDescent="0.25">
      <c r="B344" s="1"/>
    </row>
    <row r="345" spans="2:2" ht="15.75" customHeight="1" x14ac:dyDescent="0.25">
      <c r="B345" s="1"/>
    </row>
    <row r="346" spans="2:2" ht="15.75" customHeight="1" x14ac:dyDescent="0.25">
      <c r="B346" s="1"/>
    </row>
    <row r="347" spans="2:2" ht="15.75" customHeight="1" x14ac:dyDescent="0.25">
      <c r="B347" s="1"/>
    </row>
    <row r="348" spans="2:2" ht="15.75" customHeight="1" x14ac:dyDescent="0.25">
      <c r="B348" s="1"/>
    </row>
    <row r="349" spans="2:2" ht="15.75" customHeight="1" x14ac:dyDescent="0.25">
      <c r="B349" s="1"/>
    </row>
    <row r="350" spans="2:2" ht="15.75" customHeight="1" x14ac:dyDescent="0.25">
      <c r="B350" s="1"/>
    </row>
    <row r="351" spans="2:2" ht="15.75" customHeight="1" x14ac:dyDescent="0.25">
      <c r="B351" s="1"/>
    </row>
    <row r="352" spans="2:2" ht="15.75" customHeight="1" x14ac:dyDescent="0.25">
      <c r="B352" s="1"/>
    </row>
    <row r="353" spans="2:2" ht="15.75" customHeight="1" x14ac:dyDescent="0.25">
      <c r="B353" s="1"/>
    </row>
    <row r="354" spans="2:2" ht="15.75" customHeight="1" x14ac:dyDescent="0.25">
      <c r="B354" s="1"/>
    </row>
    <row r="355" spans="2:2" ht="15.75" customHeight="1" x14ac:dyDescent="0.25">
      <c r="B355" s="1"/>
    </row>
    <row r="356" spans="2:2" ht="15.75" customHeight="1" x14ac:dyDescent="0.25">
      <c r="B356" s="1"/>
    </row>
    <row r="357" spans="2:2" ht="15.75" customHeight="1" x14ac:dyDescent="0.25">
      <c r="B357" s="1"/>
    </row>
    <row r="358" spans="2:2" ht="15.75" customHeight="1" x14ac:dyDescent="0.25">
      <c r="B358" s="1"/>
    </row>
    <row r="359" spans="2:2" ht="15.75" customHeight="1" x14ac:dyDescent="0.25">
      <c r="B359" s="1"/>
    </row>
    <row r="360" spans="2:2" ht="15.75" customHeight="1" x14ac:dyDescent="0.25">
      <c r="B360" s="1"/>
    </row>
    <row r="361" spans="2:2" ht="15.75" customHeight="1" x14ac:dyDescent="0.25">
      <c r="B361" s="1"/>
    </row>
    <row r="362" spans="2:2" ht="15.75" customHeight="1" x14ac:dyDescent="0.25">
      <c r="B362" s="1"/>
    </row>
    <row r="363" spans="2:2" ht="15.75" customHeight="1" x14ac:dyDescent="0.25">
      <c r="B363" s="1"/>
    </row>
    <row r="364" spans="2:2" ht="15.75" customHeight="1" x14ac:dyDescent="0.25">
      <c r="B364" s="1"/>
    </row>
    <row r="365" spans="2:2" ht="15.75" customHeight="1" x14ac:dyDescent="0.25">
      <c r="B365" s="1"/>
    </row>
    <row r="366" spans="2:2" ht="15.75" customHeight="1" x14ac:dyDescent="0.25">
      <c r="B366" s="1"/>
    </row>
    <row r="367" spans="2:2" ht="15.75" customHeight="1" x14ac:dyDescent="0.25">
      <c r="B367" s="1"/>
    </row>
    <row r="368" spans="2:2" ht="15.75" customHeight="1" x14ac:dyDescent="0.25">
      <c r="B368" s="1"/>
    </row>
    <row r="369" spans="2:2" ht="15.75" customHeight="1" x14ac:dyDescent="0.25">
      <c r="B369" s="1"/>
    </row>
    <row r="370" spans="2:2" ht="15.75" customHeight="1" x14ac:dyDescent="0.25">
      <c r="B370" s="1"/>
    </row>
    <row r="371" spans="2:2" ht="15.75" customHeight="1" x14ac:dyDescent="0.25">
      <c r="B371" s="1"/>
    </row>
    <row r="372" spans="2:2" ht="15.75" customHeight="1" x14ac:dyDescent="0.25">
      <c r="B372" s="1"/>
    </row>
    <row r="373" spans="2:2" ht="15.75" customHeight="1" x14ac:dyDescent="0.25">
      <c r="B373" s="1"/>
    </row>
    <row r="374" spans="2:2" ht="15.75" customHeight="1" x14ac:dyDescent="0.25">
      <c r="B374" s="1"/>
    </row>
    <row r="375" spans="2:2" ht="15.75" customHeight="1" x14ac:dyDescent="0.25">
      <c r="B375" s="1"/>
    </row>
    <row r="376" spans="2:2" ht="15.75" customHeight="1" x14ac:dyDescent="0.25">
      <c r="B376" s="1"/>
    </row>
    <row r="377" spans="2:2" ht="15.75" customHeight="1" x14ac:dyDescent="0.25">
      <c r="B377" s="1"/>
    </row>
    <row r="378" spans="2:2" ht="15.75" customHeight="1" x14ac:dyDescent="0.25">
      <c r="B378" s="1"/>
    </row>
    <row r="379" spans="2:2" ht="15.75" customHeight="1" x14ac:dyDescent="0.25">
      <c r="B379" s="1"/>
    </row>
    <row r="380" spans="2:2" ht="15.75" customHeight="1" x14ac:dyDescent="0.25">
      <c r="B380" s="1"/>
    </row>
    <row r="381" spans="2:2" ht="15.75" customHeight="1" x14ac:dyDescent="0.25">
      <c r="B381" s="1"/>
    </row>
    <row r="382" spans="2:2" ht="15.75" customHeight="1" x14ac:dyDescent="0.25">
      <c r="B382" s="1"/>
    </row>
    <row r="383" spans="2:2" ht="15.75" customHeight="1" x14ac:dyDescent="0.25">
      <c r="B383" s="1"/>
    </row>
    <row r="384" spans="2:2" ht="15.75" customHeight="1" x14ac:dyDescent="0.25">
      <c r="B384" s="1"/>
    </row>
    <row r="385" spans="2:2" ht="15.75" customHeight="1" x14ac:dyDescent="0.25">
      <c r="B385" s="1"/>
    </row>
    <row r="386" spans="2:2" ht="15.75" customHeight="1" x14ac:dyDescent="0.25">
      <c r="B386" s="1"/>
    </row>
    <row r="387" spans="2:2" ht="15.75" customHeight="1" x14ac:dyDescent="0.25">
      <c r="B387" s="1"/>
    </row>
    <row r="388" spans="2:2" ht="15.75" customHeight="1" x14ac:dyDescent="0.25">
      <c r="B388" s="1"/>
    </row>
    <row r="389" spans="2:2" ht="15.75" customHeight="1" x14ac:dyDescent="0.25">
      <c r="B389" s="1"/>
    </row>
    <row r="390" spans="2:2" ht="15.75" customHeight="1" x14ac:dyDescent="0.25">
      <c r="B390" s="1"/>
    </row>
    <row r="391" spans="2:2" ht="15.75" customHeight="1" x14ac:dyDescent="0.25">
      <c r="B391" s="1"/>
    </row>
    <row r="392" spans="2:2" ht="15.75" customHeight="1" x14ac:dyDescent="0.25">
      <c r="B392" s="1"/>
    </row>
    <row r="393" spans="2:2" ht="15.75" customHeight="1" x14ac:dyDescent="0.25">
      <c r="B393" s="1"/>
    </row>
    <row r="394" spans="2:2" ht="15.75" customHeight="1" x14ac:dyDescent="0.25">
      <c r="B394" s="1"/>
    </row>
    <row r="395" spans="2:2" ht="15.75" customHeight="1" x14ac:dyDescent="0.25">
      <c r="B395" s="1"/>
    </row>
    <row r="396" spans="2:2" ht="15.75" customHeight="1" x14ac:dyDescent="0.25">
      <c r="B396" s="1"/>
    </row>
    <row r="397" spans="2:2" ht="15.75" customHeight="1" x14ac:dyDescent="0.25">
      <c r="B397" s="1"/>
    </row>
    <row r="398" spans="2:2" ht="15.75" customHeight="1" x14ac:dyDescent="0.25">
      <c r="B398" s="1"/>
    </row>
    <row r="399" spans="2:2" ht="15.75" customHeight="1" x14ac:dyDescent="0.25">
      <c r="B399" s="1"/>
    </row>
    <row r="400" spans="2:2" ht="15.75" customHeight="1" x14ac:dyDescent="0.25">
      <c r="B400" s="1"/>
    </row>
    <row r="401" spans="2:2" ht="15.75" customHeight="1" x14ac:dyDescent="0.25">
      <c r="B401" s="1"/>
    </row>
    <row r="402" spans="2:2" ht="15.75" customHeight="1" x14ac:dyDescent="0.25">
      <c r="B402" s="1"/>
    </row>
    <row r="403" spans="2:2" ht="15.75" customHeight="1" x14ac:dyDescent="0.25">
      <c r="B403" s="1"/>
    </row>
    <row r="404" spans="2:2" ht="15.75" customHeight="1" x14ac:dyDescent="0.25">
      <c r="B404" s="1"/>
    </row>
    <row r="405" spans="2:2" ht="15.75" customHeight="1" x14ac:dyDescent="0.25">
      <c r="B405" s="1"/>
    </row>
    <row r="406" spans="2:2" ht="15.75" customHeight="1" x14ac:dyDescent="0.25">
      <c r="B406" s="1"/>
    </row>
    <row r="407" spans="2:2" ht="15.75" customHeight="1" x14ac:dyDescent="0.25">
      <c r="B407" s="1"/>
    </row>
    <row r="408" spans="2:2" ht="15.75" customHeight="1" x14ac:dyDescent="0.25">
      <c r="B408" s="1"/>
    </row>
    <row r="409" spans="2:2" ht="15.75" customHeight="1" x14ac:dyDescent="0.25">
      <c r="B409" s="1"/>
    </row>
    <row r="410" spans="2:2" ht="15.75" customHeight="1" x14ac:dyDescent="0.25">
      <c r="B410" s="1"/>
    </row>
    <row r="411" spans="2:2" ht="15.75" customHeight="1" x14ac:dyDescent="0.25">
      <c r="B411" s="1"/>
    </row>
    <row r="412" spans="2:2" ht="15.75" customHeight="1" x14ac:dyDescent="0.25">
      <c r="B412" s="1"/>
    </row>
    <row r="413" spans="2:2" ht="15.75" customHeight="1" x14ac:dyDescent="0.25">
      <c r="B413" s="1"/>
    </row>
    <row r="414" spans="2:2" ht="15.75" customHeight="1" x14ac:dyDescent="0.25">
      <c r="B414" s="1"/>
    </row>
    <row r="415" spans="2:2" ht="15.75" customHeight="1" x14ac:dyDescent="0.25">
      <c r="B415" s="1"/>
    </row>
    <row r="416" spans="2:2" ht="15.75" customHeight="1" x14ac:dyDescent="0.25">
      <c r="B416" s="1"/>
    </row>
    <row r="417" spans="2:2" ht="15.75" customHeight="1" x14ac:dyDescent="0.25">
      <c r="B417" s="1"/>
    </row>
    <row r="418" spans="2:2" ht="15.75" customHeight="1" x14ac:dyDescent="0.25">
      <c r="B418" s="1"/>
    </row>
    <row r="419" spans="2:2" ht="15.75" customHeight="1" x14ac:dyDescent="0.25">
      <c r="B419" s="1"/>
    </row>
    <row r="420" spans="2:2" ht="15.75" customHeight="1" x14ac:dyDescent="0.25">
      <c r="B420" s="1"/>
    </row>
    <row r="421" spans="2:2" ht="15.75" customHeight="1" x14ac:dyDescent="0.25">
      <c r="B421" s="1"/>
    </row>
    <row r="422" spans="2:2" ht="15.75" customHeight="1" x14ac:dyDescent="0.25">
      <c r="B422" s="1"/>
    </row>
    <row r="423" spans="2:2" ht="15.75" customHeight="1" x14ac:dyDescent="0.25">
      <c r="B423" s="1"/>
    </row>
    <row r="424" spans="2:2" ht="15.75" customHeight="1" x14ac:dyDescent="0.25">
      <c r="B424" s="1"/>
    </row>
    <row r="425" spans="2:2" ht="15.75" customHeight="1" x14ac:dyDescent="0.25">
      <c r="B425" s="1"/>
    </row>
    <row r="426" spans="2:2" ht="15.75" customHeight="1" x14ac:dyDescent="0.25">
      <c r="B426" s="1"/>
    </row>
    <row r="427" spans="2:2" ht="15.75" customHeight="1" x14ac:dyDescent="0.25">
      <c r="B427" s="1"/>
    </row>
    <row r="428" spans="2:2" ht="15.75" customHeight="1" x14ac:dyDescent="0.25">
      <c r="B428" s="1"/>
    </row>
    <row r="429" spans="2:2" ht="15.75" customHeight="1" x14ac:dyDescent="0.25">
      <c r="B429" s="1"/>
    </row>
    <row r="430" spans="2:2" ht="15.75" customHeight="1" x14ac:dyDescent="0.25">
      <c r="B430" s="1"/>
    </row>
    <row r="431" spans="2:2" ht="15.75" customHeight="1" x14ac:dyDescent="0.25">
      <c r="B431" s="1"/>
    </row>
    <row r="432" spans="2:2" ht="15.75" customHeight="1" x14ac:dyDescent="0.25">
      <c r="B432" s="1"/>
    </row>
    <row r="433" spans="2:2" ht="15.75" customHeight="1" x14ac:dyDescent="0.25">
      <c r="B433" s="1"/>
    </row>
    <row r="434" spans="2:2" ht="15.75" customHeight="1" x14ac:dyDescent="0.25">
      <c r="B434" s="1"/>
    </row>
    <row r="435" spans="2:2" ht="15.75" customHeight="1" x14ac:dyDescent="0.25">
      <c r="B435" s="1"/>
    </row>
    <row r="436" spans="2:2" ht="15.75" customHeight="1" x14ac:dyDescent="0.25">
      <c r="B436" s="1"/>
    </row>
    <row r="437" spans="2:2" ht="15.75" customHeight="1" x14ac:dyDescent="0.25">
      <c r="B437" s="1"/>
    </row>
    <row r="438" spans="2:2" ht="15.75" customHeight="1" x14ac:dyDescent="0.25">
      <c r="B438" s="1"/>
    </row>
    <row r="439" spans="2:2" ht="15.75" customHeight="1" x14ac:dyDescent="0.25">
      <c r="B439" s="1"/>
    </row>
    <row r="440" spans="2:2" ht="15.75" customHeight="1" x14ac:dyDescent="0.25">
      <c r="B440" s="1"/>
    </row>
    <row r="441" spans="2:2" ht="15.75" customHeight="1" x14ac:dyDescent="0.25">
      <c r="B441" s="1"/>
    </row>
    <row r="442" spans="2:2" ht="15.75" customHeight="1" x14ac:dyDescent="0.25">
      <c r="B442" s="1"/>
    </row>
    <row r="443" spans="2:2" ht="15.75" customHeight="1" x14ac:dyDescent="0.25">
      <c r="B443" s="1"/>
    </row>
    <row r="444" spans="2:2" ht="15.75" customHeight="1" x14ac:dyDescent="0.25">
      <c r="B444" s="1"/>
    </row>
    <row r="445" spans="2:2" ht="15.75" customHeight="1" x14ac:dyDescent="0.25">
      <c r="B445" s="1"/>
    </row>
    <row r="446" spans="2:2" ht="15.75" customHeight="1" x14ac:dyDescent="0.25">
      <c r="B446" s="1"/>
    </row>
    <row r="447" spans="2:2" ht="15.75" customHeight="1" x14ac:dyDescent="0.25">
      <c r="B447" s="1"/>
    </row>
    <row r="448" spans="2:2" ht="15.75" customHeight="1" x14ac:dyDescent="0.25">
      <c r="B448" s="1"/>
    </row>
    <row r="449" spans="2:2" ht="15.75" customHeight="1" x14ac:dyDescent="0.25">
      <c r="B449" s="1"/>
    </row>
    <row r="450" spans="2:2" ht="15.75" customHeight="1" x14ac:dyDescent="0.25">
      <c r="B450" s="1"/>
    </row>
    <row r="451" spans="2:2" ht="15.75" customHeight="1" x14ac:dyDescent="0.25">
      <c r="B451" s="1"/>
    </row>
    <row r="452" spans="2:2" ht="15.75" customHeight="1" x14ac:dyDescent="0.25">
      <c r="B452" s="1"/>
    </row>
    <row r="453" spans="2:2" ht="15.75" customHeight="1" x14ac:dyDescent="0.25">
      <c r="B453" s="1"/>
    </row>
    <row r="454" spans="2:2" ht="15.75" customHeight="1" x14ac:dyDescent="0.25">
      <c r="B454" s="1"/>
    </row>
    <row r="455" spans="2:2" ht="15.75" customHeight="1" x14ac:dyDescent="0.25">
      <c r="B455" s="1"/>
    </row>
    <row r="456" spans="2:2" ht="15.75" customHeight="1" x14ac:dyDescent="0.25">
      <c r="B456" s="1"/>
    </row>
    <row r="457" spans="2:2" ht="15.75" customHeight="1" x14ac:dyDescent="0.25">
      <c r="B457" s="1"/>
    </row>
    <row r="458" spans="2:2" ht="15.75" customHeight="1" x14ac:dyDescent="0.25">
      <c r="B458" s="1"/>
    </row>
    <row r="459" spans="2:2" ht="15.75" customHeight="1" x14ac:dyDescent="0.25">
      <c r="B459" s="1"/>
    </row>
    <row r="460" spans="2:2" ht="15.75" customHeight="1" x14ac:dyDescent="0.25">
      <c r="B460" s="1"/>
    </row>
    <row r="461" spans="2:2" ht="15.75" customHeight="1" x14ac:dyDescent="0.25">
      <c r="B461" s="1"/>
    </row>
    <row r="462" spans="2:2" ht="15.75" customHeight="1" x14ac:dyDescent="0.25">
      <c r="B462" s="1"/>
    </row>
    <row r="463" spans="2:2" ht="15.75" customHeight="1" x14ac:dyDescent="0.25">
      <c r="B463" s="1"/>
    </row>
    <row r="464" spans="2:2" ht="15.75" customHeight="1" x14ac:dyDescent="0.25">
      <c r="B464" s="1"/>
    </row>
    <row r="465" spans="2:2" ht="15.75" customHeight="1" x14ac:dyDescent="0.25">
      <c r="B465" s="1"/>
    </row>
    <row r="466" spans="2:2" ht="15.75" customHeight="1" x14ac:dyDescent="0.25">
      <c r="B466" s="1"/>
    </row>
    <row r="467" spans="2:2" ht="15.75" customHeight="1" x14ac:dyDescent="0.25">
      <c r="B467" s="1"/>
    </row>
    <row r="468" spans="2:2" ht="15.75" customHeight="1" x14ac:dyDescent="0.25">
      <c r="B468" s="1"/>
    </row>
    <row r="469" spans="2:2" ht="15.75" customHeight="1" x14ac:dyDescent="0.25">
      <c r="B469" s="1"/>
    </row>
    <row r="470" spans="2:2" ht="15.75" customHeight="1" x14ac:dyDescent="0.25">
      <c r="B470" s="1"/>
    </row>
    <row r="471" spans="2:2" ht="15.75" customHeight="1" x14ac:dyDescent="0.25">
      <c r="B471" s="1"/>
    </row>
    <row r="472" spans="2:2" ht="15.75" customHeight="1" x14ac:dyDescent="0.25">
      <c r="B472" s="1"/>
    </row>
    <row r="473" spans="2:2" ht="15.75" customHeight="1" x14ac:dyDescent="0.25">
      <c r="B473" s="1"/>
    </row>
    <row r="474" spans="2:2" ht="15.75" customHeight="1" x14ac:dyDescent="0.25">
      <c r="B474" s="1"/>
    </row>
    <row r="475" spans="2:2" ht="15.75" customHeight="1" x14ac:dyDescent="0.25">
      <c r="B475" s="1"/>
    </row>
    <row r="476" spans="2:2" ht="15.75" customHeight="1" x14ac:dyDescent="0.25">
      <c r="B476" s="1"/>
    </row>
    <row r="477" spans="2:2" ht="15.75" customHeight="1" x14ac:dyDescent="0.25">
      <c r="B477" s="1"/>
    </row>
    <row r="478" spans="2:2" ht="15.75" customHeight="1" x14ac:dyDescent="0.25">
      <c r="B478" s="1"/>
    </row>
    <row r="479" spans="2:2" ht="15.75" customHeight="1" x14ac:dyDescent="0.25">
      <c r="B479" s="1"/>
    </row>
    <row r="480" spans="2:2" ht="15.75" customHeight="1" x14ac:dyDescent="0.25">
      <c r="B480" s="1"/>
    </row>
    <row r="481" spans="2:2" ht="15.75" customHeight="1" x14ac:dyDescent="0.25">
      <c r="B481" s="1"/>
    </row>
    <row r="482" spans="2:2" ht="15.75" customHeight="1" x14ac:dyDescent="0.25">
      <c r="B482" s="1"/>
    </row>
    <row r="483" spans="2:2" ht="15.75" customHeight="1" x14ac:dyDescent="0.25">
      <c r="B483" s="1"/>
    </row>
    <row r="484" spans="2:2" ht="15.75" customHeight="1" x14ac:dyDescent="0.25">
      <c r="B484" s="1"/>
    </row>
    <row r="485" spans="2:2" ht="15.75" customHeight="1" x14ac:dyDescent="0.25">
      <c r="B485" s="1"/>
    </row>
    <row r="486" spans="2:2" ht="15.75" customHeight="1" x14ac:dyDescent="0.25">
      <c r="B486" s="1"/>
    </row>
    <row r="487" spans="2:2" ht="15.75" customHeight="1" x14ac:dyDescent="0.25">
      <c r="B487" s="1"/>
    </row>
    <row r="488" spans="2:2" ht="15.75" customHeight="1" x14ac:dyDescent="0.25">
      <c r="B488" s="1"/>
    </row>
    <row r="489" spans="2:2" ht="15.75" customHeight="1" x14ac:dyDescent="0.25">
      <c r="B489" s="1"/>
    </row>
    <row r="490" spans="2:2" ht="15.75" customHeight="1" x14ac:dyDescent="0.25">
      <c r="B490" s="1"/>
    </row>
    <row r="491" spans="2:2" ht="15.75" customHeight="1" x14ac:dyDescent="0.25">
      <c r="B491" s="1"/>
    </row>
    <row r="492" spans="2:2" ht="15.75" customHeight="1" x14ac:dyDescent="0.25">
      <c r="B492" s="1"/>
    </row>
    <row r="493" spans="2:2" ht="15.75" customHeight="1" x14ac:dyDescent="0.25">
      <c r="B493" s="1"/>
    </row>
    <row r="494" spans="2:2" ht="15.75" customHeight="1" x14ac:dyDescent="0.25">
      <c r="B494" s="1"/>
    </row>
    <row r="495" spans="2:2" ht="15.75" customHeight="1" x14ac:dyDescent="0.25">
      <c r="B495" s="1"/>
    </row>
    <row r="496" spans="2:2" ht="15.75" customHeight="1" x14ac:dyDescent="0.25">
      <c r="B496" s="1"/>
    </row>
    <row r="497" spans="2:2" ht="15.75" customHeight="1" x14ac:dyDescent="0.25">
      <c r="B497" s="1"/>
    </row>
    <row r="498" spans="2:2" ht="15.75" customHeight="1" x14ac:dyDescent="0.25">
      <c r="B498" s="1"/>
    </row>
    <row r="499" spans="2:2" ht="15.75" customHeight="1" x14ac:dyDescent="0.25">
      <c r="B499" s="1"/>
    </row>
    <row r="500" spans="2:2" ht="15.75" customHeight="1" x14ac:dyDescent="0.25">
      <c r="B500" s="1"/>
    </row>
    <row r="501" spans="2:2" ht="15.75" customHeight="1" x14ac:dyDescent="0.25">
      <c r="B501" s="1"/>
    </row>
    <row r="502" spans="2:2" ht="15.75" customHeight="1" x14ac:dyDescent="0.25">
      <c r="B502" s="1"/>
    </row>
    <row r="503" spans="2:2" ht="15.75" customHeight="1" x14ac:dyDescent="0.25">
      <c r="B503" s="1"/>
    </row>
    <row r="504" spans="2:2" ht="15.75" customHeight="1" x14ac:dyDescent="0.25">
      <c r="B504" s="1"/>
    </row>
    <row r="505" spans="2:2" ht="15.75" customHeight="1" x14ac:dyDescent="0.25">
      <c r="B505" s="1"/>
    </row>
    <row r="506" spans="2:2" ht="15.75" customHeight="1" x14ac:dyDescent="0.25">
      <c r="B506" s="1"/>
    </row>
    <row r="507" spans="2:2" ht="15.75" customHeight="1" x14ac:dyDescent="0.25">
      <c r="B507" s="1"/>
    </row>
    <row r="508" spans="2:2" ht="15.75" customHeight="1" x14ac:dyDescent="0.25">
      <c r="B508" s="1"/>
    </row>
    <row r="509" spans="2:2" ht="15.75" customHeight="1" x14ac:dyDescent="0.25">
      <c r="B509" s="1"/>
    </row>
    <row r="510" spans="2:2" ht="15.75" customHeight="1" x14ac:dyDescent="0.25">
      <c r="B510" s="1"/>
    </row>
    <row r="511" spans="2:2" ht="15.75" customHeight="1" x14ac:dyDescent="0.25">
      <c r="B511" s="1"/>
    </row>
    <row r="512" spans="2:2" ht="15.75" customHeight="1" x14ac:dyDescent="0.25">
      <c r="B512" s="1"/>
    </row>
    <row r="513" spans="2:2" ht="15.75" customHeight="1" x14ac:dyDescent="0.25">
      <c r="B513" s="1"/>
    </row>
    <row r="514" spans="2:2" ht="15.75" customHeight="1" x14ac:dyDescent="0.25">
      <c r="B514" s="1"/>
    </row>
    <row r="515" spans="2:2" ht="15.75" customHeight="1" x14ac:dyDescent="0.25">
      <c r="B515" s="1"/>
    </row>
    <row r="516" spans="2:2" ht="15.75" customHeight="1" x14ac:dyDescent="0.25">
      <c r="B516" s="1"/>
    </row>
    <row r="517" spans="2:2" ht="15.75" customHeight="1" x14ac:dyDescent="0.25">
      <c r="B517" s="1"/>
    </row>
    <row r="518" spans="2:2" ht="15.75" customHeight="1" x14ac:dyDescent="0.25">
      <c r="B518" s="1"/>
    </row>
    <row r="519" spans="2:2" ht="15.75" customHeight="1" x14ac:dyDescent="0.25">
      <c r="B519" s="1"/>
    </row>
    <row r="520" spans="2:2" ht="15.75" customHeight="1" x14ac:dyDescent="0.25">
      <c r="B520" s="1"/>
    </row>
    <row r="521" spans="2:2" ht="15.75" customHeight="1" x14ac:dyDescent="0.25">
      <c r="B521" s="1"/>
    </row>
    <row r="522" spans="2:2" ht="15.75" customHeight="1" x14ac:dyDescent="0.25">
      <c r="B522" s="1"/>
    </row>
    <row r="523" spans="2:2" ht="15.75" customHeight="1" x14ac:dyDescent="0.25">
      <c r="B523" s="1"/>
    </row>
    <row r="524" spans="2:2" ht="15.75" customHeight="1" x14ac:dyDescent="0.25">
      <c r="B524" s="1"/>
    </row>
    <row r="525" spans="2:2" ht="15.75" customHeight="1" x14ac:dyDescent="0.25">
      <c r="B525" s="1"/>
    </row>
    <row r="526" spans="2:2" ht="15.75" customHeight="1" x14ac:dyDescent="0.25">
      <c r="B526" s="1"/>
    </row>
    <row r="527" spans="2:2" ht="15.75" customHeight="1" x14ac:dyDescent="0.25">
      <c r="B527" s="1"/>
    </row>
    <row r="528" spans="2:2" ht="15.75" customHeight="1" x14ac:dyDescent="0.25">
      <c r="B528" s="1"/>
    </row>
    <row r="529" spans="2:2" ht="15.75" customHeight="1" x14ac:dyDescent="0.25">
      <c r="B529" s="1"/>
    </row>
    <row r="530" spans="2:2" ht="15.75" customHeight="1" x14ac:dyDescent="0.25">
      <c r="B530" s="1"/>
    </row>
    <row r="531" spans="2:2" ht="15.75" customHeight="1" x14ac:dyDescent="0.25">
      <c r="B531" s="1"/>
    </row>
    <row r="532" spans="2:2" ht="15.75" customHeight="1" x14ac:dyDescent="0.25">
      <c r="B532" s="1"/>
    </row>
    <row r="533" spans="2:2" ht="15.75" customHeight="1" x14ac:dyDescent="0.25">
      <c r="B533" s="1"/>
    </row>
    <row r="534" spans="2:2" ht="15.75" customHeight="1" x14ac:dyDescent="0.25">
      <c r="B534" s="1"/>
    </row>
    <row r="535" spans="2:2" ht="15.75" customHeight="1" x14ac:dyDescent="0.25">
      <c r="B535" s="1"/>
    </row>
    <row r="536" spans="2:2" ht="15.75" customHeight="1" x14ac:dyDescent="0.25">
      <c r="B536" s="1"/>
    </row>
    <row r="537" spans="2:2" ht="15.75" customHeight="1" x14ac:dyDescent="0.25">
      <c r="B537" s="1"/>
    </row>
    <row r="538" spans="2:2" ht="15.75" customHeight="1" x14ac:dyDescent="0.25">
      <c r="B538" s="1"/>
    </row>
    <row r="539" spans="2:2" ht="15.75" customHeight="1" x14ac:dyDescent="0.25">
      <c r="B539" s="1"/>
    </row>
    <row r="540" spans="2:2" ht="15.75" customHeight="1" x14ac:dyDescent="0.25">
      <c r="B540" s="1"/>
    </row>
    <row r="541" spans="2:2" ht="15.75" customHeight="1" x14ac:dyDescent="0.25">
      <c r="B541" s="1"/>
    </row>
    <row r="542" spans="2:2" ht="15.75" customHeight="1" x14ac:dyDescent="0.25">
      <c r="B542" s="1"/>
    </row>
    <row r="543" spans="2:2" ht="15.75" customHeight="1" x14ac:dyDescent="0.25">
      <c r="B543" s="1"/>
    </row>
    <row r="544" spans="2:2" ht="15.75" customHeight="1" x14ac:dyDescent="0.25">
      <c r="B544" s="1"/>
    </row>
    <row r="545" spans="2:2" ht="15.75" customHeight="1" x14ac:dyDescent="0.25">
      <c r="B545" s="1"/>
    </row>
    <row r="546" spans="2:2" ht="15.75" customHeight="1" x14ac:dyDescent="0.25">
      <c r="B546" s="1"/>
    </row>
    <row r="547" spans="2:2" ht="15.75" customHeight="1" x14ac:dyDescent="0.25">
      <c r="B547" s="1"/>
    </row>
    <row r="548" spans="2:2" ht="15.75" customHeight="1" x14ac:dyDescent="0.25">
      <c r="B548" s="1"/>
    </row>
    <row r="549" spans="2:2" ht="15.75" customHeight="1" x14ac:dyDescent="0.25">
      <c r="B549" s="1"/>
    </row>
    <row r="550" spans="2:2" ht="15.75" customHeight="1" x14ac:dyDescent="0.25">
      <c r="B550" s="1"/>
    </row>
    <row r="551" spans="2:2" ht="15.75" customHeight="1" x14ac:dyDescent="0.25">
      <c r="B551" s="1"/>
    </row>
    <row r="552" spans="2:2" ht="15.75" customHeight="1" x14ac:dyDescent="0.25">
      <c r="B552" s="1"/>
    </row>
    <row r="553" spans="2:2" ht="15.75" customHeight="1" x14ac:dyDescent="0.25">
      <c r="B553" s="1"/>
    </row>
    <row r="554" spans="2:2" ht="15.75" customHeight="1" x14ac:dyDescent="0.25">
      <c r="B554" s="1"/>
    </row>
    <row r="555" spans="2:2" ht="15.75" customHeight="1" x14ac:dyDescent="0.25">
      <c r="B555" s="1"/>
    </row>
    <row r="556" spans="2:2" ht="15.75" customHeight="1" x14ac:dyDescent="0.25">
      <c r="B556" s="1"/>
    </row>
    <row r="557" spans="2:2" ht="15.75" customHeight="1" x14ac:dyDescent="0.25">
      <c r="B557" s="1"/>
    </row>
    <row r="558" spans="2:2" ht="15.75" customHeight="1" x14ac:dyDescent="0.25">
      <c r="B558" s="1"/>
    </row>
    <row r="559" spans="2:2" ht="15.75" customHeight="1" x14ac:dyDescent="0.25">
      <c r="B559" s="1"/>
    </row>
    <row r="560" spans="2:2" ht="15.75" customHeight="1" x14ac:dyDescent="0.25">
      <c r="B560" s="1"/>
    </row>
    <row r="561" spans="2:2" ht="15.75" customHeight="1" x14ac:dyDescent="0.25">
      <c r="B561" s="1"/>
    </row>
    <row r="562" spans="2:2" ht="15.75" customHeight="1" x14ac:dyDescent="0.25">
      <c r="B562" s="1"/>
    </row>
    <row r="563" spans="2:2" ht="15.75" customHeight="1" x14ac:dyDescent="0.25">
      <c r="B563" s="1"/>
    </row>
    <row r="564" spans="2:2" ht="15.75" customHeight="1" x14ac:dyDescent="0.25">
      <c r="B564" s="1"/>
    </row>
    <row r="565" spans="2:2" ht="15.75" customHeight="1" x14ac:dyDescent="0.25">
      <c r="B565" s="1"/>
    </row>
    <row r="566" spans="2:2" ht="15.75" customHeight="1" x14ac:dyDescent="0.25">
      <c r="B566" s="1"/>
    </row>
    <row r="567" spans="2:2" ht="15.75" customHeight="1" x14ac:dyDescent="0.25">
      <c r="B567" s="1"/>
    </row>
    <row r="568" spans="2:2" ht="15.75" customHeight="1" x14ac:dyDescent="0.25">
      <c r="B568" s="1"/>
    </row>
    <row r="569" spans="2:2" ht="15.75" customHeight="1" x14ac:dyDescent="0.25">
      <c r="B569" s="1"/>
    </row>
    <row r="570" spans="2:2" ht="15.75" customHeight="1" x14ac:dyDescent="0.25">
      <c r="B570" s="1"/>
    </row>
    <row r="571" spans="2:2" ht="15.75" customHeight="1" x14ac:dyDescent="0.25">
      <c r="B571" s="1"/>
    </row>
    <row r="572" spans="2:2" ht="15.75" customHeight="1" x14ac:dyDescent="0.25">
      <c r="B572" s="1"/>
    </row>
    <row r="573" spans="2:2" ht="15.75" customHeight="1" x14ac:dyDescent="0.25">
      <c r="B573" s="1"/>
    </row>
    <row r="574" spans="2:2" ht="15.75" customHeight="1" x14ac:dyDescent="0.25">
      <c r="B574" s="1"/>
    </row>
    <row r="575" spans="2:2" ht="15.75" customHeight="1" x14ac:dyDescent="0.25">
      <c r="B575" s="1"/>
    </row>
    <row r="576" spans="2:2" ht="15.75" customHeight="1" x14ac:dyDescent="0.25">
      <c r="B576" s="1"/>
    </row>
    <row r="577" spans="2:2" ht="15.75" customHeight="1" x14ac:dyDescent="0.25">
      <c r="B577" s="1"/>
    </row>
    <row r="578" spans="2:2" ht="15.75" customHeight="1" x14ac:dyDescent="0.25">
      <c r="B578" s="1"/>
    </row>
    <row r="579" spans="2:2" ht="15.75" customHeight="1" x14ac:dyDescent="0.25">
      <c r="B579" s="1"/>
    </row>
    <row r="580" spans="2:2" ht="15.75" customHeight="1" x14ac:dyDescent="0.25">
      <c r="B580" s="1"/>
    </row>
    <row r="581" spans="2:2" ht="15.75" customHeight="1" x14ac:dyDescent="0.25">
      <c r="B581" s="1"/>
    </row>
    <row r="582" spans="2:2" ht="15.75" customHeight="1" x14ac:dyDescent="0.25">
      <c r="B582" s="1"/>
    </row>
    <row r="583" spans="2:2" ht="15.75" customHeight="1" x14ac:dyDescent="0.25">
      <c r="B583" s="1"/>
    </row>
    <row r="584" spans="2:2" ht="15.75" customHeight="1" x14ac:dyDescent="0.25">
      <c r="B584" s="1"/>
    </row>
    <row r="585" spans="2:2" ht="15.75" customHeight="1" x14ac:dyDescent="0.25">
      <c r="B585" s="1"/>
    </row>
    <row r="586" spans="2:2" ht="15.75" customHeight="1" x14ac:dyDescent="0.25">
      <c r="B586" s="1"/>
    </row>
    <row r="587" spans="2:2" ht="15.75" customHeight="1" x14ac:dyDescent="0.25">
      <c r="B587" s="1"/>
    </row>
    <row r="588" spans="2:2" ht="15.75" customHeight="1" x14ac:dyDescent="0.25">
      <c r="B588" s="1"/>
    </row>
    <row r="589" spans="2:2" ht="15.75" customHeight="1" x14ac:dyDescent="0.25">
      <c r="B589" s="1"/>
    </row>
    <row r="590" spans="2:2" ht="15.75" customHeight="1" x14ac:dyDescent="0.25">
      <c r="B590" s="1"/>
    </row>
    <row r="591" spans="2:2" ht="15.75" customHeight="1" x14ac:dyDescent="0.25">
      <c r="B591" s="1"/>
    </row>
    <row r="592" spans="2:2" ht="15.75" customHeight="1" x14ac:dyDescent="0.25">
      <c r="B592" s="1"/>
    </row>
    <row r="593" spans="2:2" ht="15.75" customHeight="1" x14ac:dyDescent="0.25">
      <c r="B593" s="1"/>
    </row>
    <row r="594" spans="2:2" ht="15.75" customHeight="1" x14ac:dyDescent="0.25">
      <c r="B594" s="1"/>
    </row>
    <row r="595" spans="2:2" ht="15.75" customHeight="1" x14ac:dyDescent="0.25">
      <c r="B595" s="1"/>
    </row>
    <row r="596" spans="2:2" ht="15.75" customHeight="1" x14ac:dyDescent="0.25">
      <c r="B596" s="1"/>
    </row>
    <row r="597" spans="2:2" ht="15.75" customHeight="1" x14ac:dyDescent="0.25">
      <c r="B597" s="1"/>
    </row>
    <row r="598" spans="2:2" ht="15.75" customHeight="1" x14ac:dyDescent="0.25">
      <c r="B598" s="1"/>
    </row>
    <row r="599" spans="2:2" ht="15.75" customHeight="1" x14ac:dyDescent="0.25">
      <c r="B599" s="1"/>
    </row>
    <row r="600" spans="2:2" ht="15.75" customHeight="1" x14ac:dyDescent="0.25">
      <c r="B600" s="1"/>
    </row>
    <row r="601" spans="2:2" ht="15.75" customHeight="1" x14ac:dyDescent="0.25">
      <c r="B601" s="1"/>
    </row>
    <row r="602" spans="2:2" ht="15.75" customHeight="1" x14ac:dyDescent="0.25">
      <c r="B602" s="1"/>
    </row>
    <row r="603" spans="2:2" ht="15.75" customHeight="1" x14ac:dyDescent="0.25">
      <c r="B603" s="1"/>
    </row>
    <row r="604" spans="2:2" ht="15.75" customHeight="1" x14ac:dyDescent="0.25">
      <c r="B604" s="1"/>
    </row>
    <row r="605" spans="2:2" ht="15.75" customHeight="1" x14ac:dyDescent="0.25">
      <c r="B605" s="1"/>
    </row>
    <row r="606" spans="2:2" ht="15.75" customHeight="1" x14ac:dyDescent="0.25">
      <c r="B606" s="1"/>
    </row>
    <row r="607" spans="2:2" ht="15.75" customHeight="1" x14ac:dyDescent="0.25">
      <c r="B607" s="1"/>
    </row>
    <row r="608" spans="2:2" ht="15.75" customHeight="1" x14ac:dyDescent="0.25">
      <c r="B608" s="1"/>
    </row>
    <row r="609" spans="2:2" ht="15.75" customHeight="1" x14ac:dyDescent="0.25">
      <c r="B609" s="1"/>
    </row>
    <row r="610" spans="2:2" ht="15.75" customHeight="1" x14ac:dyDescent="0.25">
      <c r="B610" s="1"/>
    </row>
    <row r="611" spans="2:2" ht="15.75" customHeight="1" x14ac:dyDescent="0.25">
      <c r="B611" s="1"/>
    </row>
    <row r="612" spans="2:2" ht="15.75" customHeight="1" x14ac:dyDescent="0.25">
      <c r="B612" s="1"/>
    </row>
    <row r="613" spans="2:2" ht="15.75" customHeight="1" x14ac:dyDescent="0.25">
      <c r="B613" s="1"/>
    </row>
    <row r="614" spans="2:2" ht="15.75" customHeight="1" x14ac:dyDescent="0.25">
      <c r="B614" s="1"/>
    </row>
    <row r="615" spans="2:2" ht="15.75" customHeight="1" x14ac:dyDescent="0.25">
      <c r="B615" s="1"/>
    </row>
    <row r="616" spans="2:2" ht="15.75" customHeight="1" x14ac:dyDescent="0.25">
      <c r="B616" s="1"/>
    </row>
    <row r="617" spans="2:2" ht="15.75" customHeight="1" x14ac:dyDescent="0.25">
      <c r="B617" s="1"/>
    </row>
    <row r="618" spans="2:2" ht="15.75" customHeight="1" x14ac:dyDescent="0.25">
      <c r="B618" s="1"/>
    </row>
    <row r="619" spans="2:2" ht="15.75" customHeight="1" x14ac:dyDescent="0.25">
      <c r="B619" s="1"/>
    </row>
    <row r="620" spans="2:2" ht="15.75" customHeight="1" x14ac:dyDescent="0.25">
      <c r="B620" s="1"/>
    </row>
    <row r="621" spans="2:2" ht="15.75" customHeight="1" x14ac:dyDescent="0.25">
      <c r="B621" s="1"/>
    </row>
    <row r="622" spans="2:2" ht="15.75" customHeight="1" x14ac:dyDescent="0.25">
      <c r="B622" s="1"/>
    </row>
    <row r="623" spans="2:2" ht="15.75" customHeight="1" x14ac:dyDescent="0.25">
      <c r="B623" s="1"/>
    </row>
    <row r="624" spans="2:2" ht="15.75" customHeight="1" x14ac:dyDescent="0.25">
      <c r="B624" s="1"/>
    </row>
    <row r="625" spans="2:2" ht="15.75" customHeight="1" x14ac:dyDescent="0.25">
      <c r="B625" s="1"/>
    </row>
    <row r="626" spans="2:2" ht="15.75" customHeight="1" x14ac:dyDescent="0.25">
      <c r="B626" s="1"/>
    </row>
    <row r="627" spans="2:2" ht="15.75" customHeight="1" x14ac:dyDescent="0.25">
      <c r="B627" s="1"/>
    </row>
    <row r="628" spans="2:2" ht="15.75" customHeight="1" x14ac:dyDescent="0.25">
      <c r="B628" s="1"/>
    </row>
    <row r="629" spans="2:2" ht="15.75" customHeight="1" x14ac:dyDescent="0.25">
      <c r="B629" s="1"/>
    </row>
    <row r="630" spans="2:2" ht="15.75" customHeight="1" x14ac:dyDescent="0.25">
      <c r="B630" s="1"/>
    </row>
    <row r="631" spans="2:2" ht="15.75" customHeight="1" x14ac:dyDescent="0.25">
      <c r="B631" s="1"/>
    </row>
    <row r="632" spans="2:2" ht="15.75" customHeight="1" x14ac:dyDescent="0.25">
      <c r="B632" s="1"/>
    </row>
    <row r="633" spans="2:2" ht="15.75" customHeight="1" x14ac:dyDescent="0.25">
      <c r="B633" s="1"/>
    </row>
    <row r="634" spans="2:2" ht="15.75" customHeight="1" x14ac:dyDescent="0.25">
      <c r="B634" s="1"/>
    </row>
    <row r="635" spans="2:2" ht="15.75" customHeight="1" x14ac:dyDescent="0.25">
      <c r="B635" s="1"/>
    </row>
    <row r="636" spans="2:2" ht="15.75" customHeight="1" x14ac:dyDescent="0.25">
      <c r="B636" s="1"/>
    </row>
    <row r="637" spans="2:2" ht="15.75" customHeight="1" x14ac:dyDescent="0.25">
      <c r="B637" s="1"/>
    </row>
    <row r="638" spans="2:2" ht="15.75" customHeight="1" x14ac:dyDescent="0.25">
      <c r="B638" s="1"/>
    </row>
    <row r="639" spans="2:2" ht="15.75" customHeight="1" x14ac:dyDescent="0.25">
      <c r="B639" s="1"/>
    </row>
    <row r="640" spans="2:2" ht="15.75" customHeight="1" x14ac:dyDescent="0.25">
      <c r="B640" s="1"/>
    </row>
    <row r="641" spans="2:2" ht="15.75" customHeight="1" x14ac:dyDescent="0.25">
      <c r="B641" s="1"/>
    </row>
    <row r="642" spans="2:2" ht="15.75" customHeight="1" x14ac:dyDescent="0.25">
      <c r="B642" s="1"/>
    </row>
    <row r="643" spans="2:2" ht="15.75" customHeight="1" x14ac:dyDescent="0.25">
      <c r="B643" s="1"/>
    </row>
    <row r="644" spans="2:2" ht="15.75" customHeight="1" x14ac:dyDescent="0.25">
      <c r="B644" s="1"/>
    </row>
    <row r="645" spans="2:2" ht="15.75" customHeight="1" x14ac:dyDescent="0.25">
      <c r="B645" s="1"/>
    </row>
    <row r="646" spans="2:2" ht="15.75" customHeight="1" x14ac:dyDescent="0.25">
      <c r="B646" s="1"/>
    </row>
    <row r="647" spans="2:2" ht="15.75" customHeight="1" x14ac:dyDescent="0.25">
      <c r="B647" s="1"/>
    </row>
    <row r="648" spans="2:2" ht="15.75" customHeight="1" x14ac:dyDescent="0.25">
      <c r="B648" s="1"/>
    </row>
    <row r="649" spans="2:2" ht="15.75" customHeight="1" x14ac:dyDescent="0.25">
      <c r="B649" s="1"/>
    </row>
    <row r="650" spans="2:2" ht="15.75" customHeight="1" x14ac:dyDescent="0.25">
      <c r="B650" s="1"/>
    </row>
    <row r="651" spans="2:2" ht="15.75" customHeight="1" x14ac:dyDescent="0.25">
      <c r="B651" s="1"/>
    </row>
    <row r="652" spans="2:2" ht="15.75" customHeight="1" x14ac:dyDescent="0.25">
      <c r="B652" s="1"/>
    </row>
    <row r="653" spans="2:2" ht="15.75" customHeight="1" x14ac:dyDescent="0.25">
      <c r="B653" s="1"/>
    </row>
    <row r="654" spans="2:2" ht="15.75" customHeight="1" x14ac:dyDescent="0.25">
      <c r="B654" s="1"/>
    </row>
    <row r="655" spans="2:2" ht="15.75" customHeight="1" x14ac:dyDescent="0.25">
      <c r="B655" s="1"/>
    </row>
    <row r="656" spans="2:2" ht="15.75" customHeight="1" x14ac:dyDescent="0.25">
      <c r="B656" s="1"/>
    </row>
    <row r="657" spans="2:2" ht="15.75" customHeight="1" x14ac:dyDescent="0.25">
      <c r="B657" s="1"/>
    </row>
    <row r="658" spans="2:2" ht="15.75" customHeight="1" x14ac:dyDescent="0.25">
      <c r="B658" s="1"/>
    </row>
    <row r="659" spans="2:2" ht="15.75" customHeight="1" x14ac:dyDescent="0.25">
      <c r="B659" s="1"/>
    </row>
    <row r="660" spans="2:2" ht="15.75" customHeight="1" x14ac:dyDescent="0.25">
      <c r="B660" s="1"/>
    </row>
    <row r="661" spans="2:2" ht="15.75" customHeight="1" x14ac:dyDescent="0.25">
      <c r="B661" s="1"/>
    </row>
    <row r="662" spans="2:2" ht="15.75" customHeight="1" x14ac:dyDescent="0.25">
      <c r="B662" s="1"/>
    </row>
    <row r="663" spans="2:2" ht="15.75" customHeight="1" x14ac:dyDescent="0.25">
      <c r="B663" s="1"/>
    </row>
    <row r="664" spans="2:2" ht="15.75" customHeight="1" x14ac:dyDescent="0.25">
      <c r="B664" s="1"/>
    </row>
    <row r="665" spans="2:2" ht="15.75" customHeight="1" x14ac:dyDescent="0.25">
      <c r="B665" s="1"/>
    </row>
    <row r="666" spans="2:2" ht="15.75" customHeight="1" x14ac:dyDescent="0.25">
      <c r="B666" s="1"/>
    </row>
    <row r="667" spans="2:2" ht="15.75" customHeight="1" x14ac:dyDescent="0.25">
      <c r="B667" s="1"/>
    </row>
    <row r="668" spans="2:2" ht="15.75" customHeight="1" x14ac:dyDescent="0.25">
      <c r="B668" s="1"/>
    </row>
    <row r="669" spans="2:2" ht="15.75" customHeight="1" x14ac:dyDescent="0.25">
      <c r="B669" s="1"/>
    </row>
    <row r="670" spans="2:2" ht="15.75" customHeight="1" x14ac:dyDescent="0.25">
      <c r="B670" s="1"/>
    </row>
    <row r="671" spans="2:2" ht="15.75" customHeight="1" x14ac:dyDescent="0.25">
      <c r="B671" s="1"/>
    </row>
    <row r="672" spans="2:2" ht="15.75" customHeight="1" x14ac:dyDescent="0.25">
      <c r="B672" s="1"/>
    </row>
    <row r="673" spans="2:2" ht="15.75" customHeight="1" x14ac:dyDescent="0.25">
      <c r="B673" s="1"/>
    </row>
    <row r="674" spans="2:2" ht="15.75" customHeight="1" x14ac:dyDescent="0.25">
      <c r="B674" s="1"/>
    </row>
    <row r="675" spans="2:2" ht="15.75" customHeight="1" x14ac:dyDescent="0.25">
      <c r="B675" s="1"/>
    </row>
    <row r="676" spans="2:2" ht="15.75" customHeight="1" x14ac:dyDescent="0.25">
      <c r="B676" s="1"/>
    </row>
    <row r="677" spans="2:2" ht="15.75" customHeight="1" x14ac:dyDescent="0.25">
      <c r="B677" s="1"/>
    </row>
    <row r="678" spans="2:2" ht="15.75" customHeight="1" x14ac:dyDescent="0.25">
      <c r="B678" s="1"/>
    </row>
    <row r="679" spans="2:2" ht="15.75" customHeight="1" x14ac:dyDescent="0.25">
      <c r="B679" s="1"/>
    </row>
    <row r="680" spans="2:2" ht="15.75" customHeight="1" x14ac:dyDescent="0.25">
      <c r="B680" s="1"/>
    </row>
    <row r="681" spans="2:2" ht="15.75" customHeight="1" x14ac:dyDescent="0.25">
      <c r="B681" s="1"/>
    </row>
    <row r="682" spans="2:2" ht="15.75" customHeight="1" x14ac:dyDescent="0.25">
      <c r="B682" s="1"/>
    </row>
    <row r="683" spans="2:2" ht="15.75" customHeight="1" x14ac:dyDescent="0.25">
      <c r="B683" s="1"/>
    </row>
    <row r="684" spans="2:2" ht="15.75" customHeight="1" x14ac:dyDescent="0.25">
      <c r="B684" s="1"/>
    </row>
    <row r="685" spans="2:2" ht="15.75" customHeight="1" x14ac:dyDescent="0.25">
      <c r="B685" s="1"/>
    </row>
    <row r="686" spans="2:2" ht="15.75" customHeight="1" x14ac:dyDescent="0.25">
      <c r="B686" s="1"/>
    </row>
    <row r="687" spans="2:2" ht="15.75" customHeight="1" x14ac:dyDescent="0.25">
      <c r="B687" s="1"/>
    </row>
    <row r="688" spans="2:2" ht="15.75" customHeight="1" x14ac:dyDescent="0.25">
      <c r="B688" s="1"/>
    </row>
    <row r="689" spans="2:2" ht="15.75" customHeight="1" x14ac:dyDescent="0.25">
      <c r="B689" s="1"/>
    </row>
    <row r="690" spans="2:2" ht="15.75" customHeight="1" x14ac:dyDescent="0.25">
      <c r="B690" s="1"/>
    </row>
    <row r="691" spans="2:2" ht="15.75" customHeight="1" x14ac:dyDescent="0.25">
      <c r="B691" s="1"/>
    </row>
    <row r="692" spans="2:2" ht="15.75" customHeight="1" x14ac:dyDescent="0.25">
      <c r="B692" s="1"/>
    </row>
    <row r="693" spans="2:2" ht="15.75" customHeight="1" x14ac:dyDescent="0.25">
      <c r="B693" s="1"/>
    </row>
    <row r="694" spans="2:2" ht="15.75" customHeight="1" x14ac:dyDescent="0.25">
      <c r="B694" s="1"/>
    </row>
    <row r="695" spans="2:2" ht="15.75" customHeight="1" x14ac:dyDescent="0.25">
      <c r="B695" s="1"/>
    </row>
    <row r="696" spans="2:2" ht="15.75" customHeight="1" x14ac:dyDescent="0.25">
      <c r="B696" s="1"/>
    </row>
    <row r="697" spans="2:2" ht="15.75" customHeight="1" x14ac:dyDescent="0.25">
      <c r="B697" s="1"/>
    </row>
    <row r="698" spans="2:2" ht="15.75" customHeight="1" x14ac:dyDescent="0.25">
      <c r="B698" s="1"/>
    </row>
    <row r="699" spans="2:2" ht="15.75" customHeight="1" x14ac:dyDescent="0.25">
      <c r="B699" s="1"/>
    </row>
    <row r="700" spans="2:2" ht="15.75" customHeight="1" x14ac:dyDescent="0.25">
      <c r="B700" s="1"/>
    </row>
    <row r="701" spans="2:2" ht="15.75" customHeight="1" x14ac:dyDescent="0.25">
      <c r="B701" s="1"/>
    </row>
    <row r="702" spans="2:2" ht="15.75" customHeight="1" x14ac:dyDescent="0.25">
      <c r="B702" s="1"/>
    </row>
    <row r="703" spans="2:2" ht="15.75" customHeight="1" x14ac:dyDescent="0.25">
      <c r="B703" s="1"/>
    </row>
    <row r="704" spans="2:2" ht="15.75" customHeight="1" x14ac:dyDescent="0.25">
      <c r="B704" s="1"/>
    </row>
    <row r="705" spans="2:2" ht="15.75" customHeight="1" x14ac:dyDescent="0.25">
      <c r="B705" s="1"/>
    </row>
    <row r="706" spans="2:2" ht="15.75" customHeight="1" x14ac:dyDescent="0.25">
      <c r="B706" s="1"/>
    </row>
    <row r="707" spans="2:2" ht="15.75" customHeight="1" x14ac:dyDescent="0.25">
      <c r="B707" s="1"/>
    </row>
    <row r="708" spans="2:2" ht="15.75" customHeight="1" x14ac:dyDescent="0.25">
      <c r="B708" s="1"/>
    </row>
    <row r="709" spans="2:2" ht="15.75" customHeight="1" x14ac:dyDescent="0.25">
      <c r="B709" s="1"/>
    </row>
    <row r="710" spans="2:2" ht="15.75" customHeight="1" x14ac:dyDescent="0.25">
      <c r="B710" s="1"/>
    </row>
    <row r="711" spans="2:2" ht="15.75" customHeight="1" x14ac:dyDescent="0.25">
      <c r="B711" s="1"/>
    </row>
    <row r="712" spans="2:2" ht="15.75" customHeight="1" x14ac:dyDescent="0.25">
      <c r="B712" s="1"/>
    </row>
    <row r="713" spans="2:2" ht="15.75" customHeight="1" x14ac:dyDescent="0.25">
      <c r="B713" s="1"/>
    </row>
    <row r="714" spans="2:2" ht="15.75" customHeight="1" x14ac:dyDescent="0.25">
      <c r="B714" s="1"/>
    </row>
    <row r="715" spans="2:2" ht="15.75" customHeight="1" x14ac:dyDescent="0.25">
      <c r="B715" s="1"/>
    </row>
    <row r="716" spans="2:2" ht="15.75" customHeight="1" x14ac:dyDescent="0.25">
      <c r="B716" s="1"/>
    </row>
    <row r="717" spans="2:2" ht="15.75" customHeight="1" x14ac:dyDescent="0.25">
      <c r="B717" s="1"/>
    </row>
    <row r="718" spans="2:2" ht="15.75" customHeight="1" x14ac:dyDescent="0.25">
      <c r="B718" s="1"/>
    </row>
    <row r="719" spans="2:2" ht="15.75" customHeight="1" x14ac:dyDescent="0.25">
      <c r="B719" s="1"/>
    </row>
    <row r="720" spans="2:2" ht="15.75" customHeight="1" x14ac:dyDescent="0.25">
      <c r="B720" s="1"/>
    </row>
    <row r="721" spans="2:2" ht="15.75" customHeight="1" x14ac:dyDescent="0.25">
      <c r="B721" s="1"/>
    </row>
    <row r="722" spans="2:2" ht="15.75" customHeight="1" x14ac:dyDescent="0.25">
      <c r="B722" s="1"/>
    </row>
    <row r="723" spans="2:2" ht="15.75" customHeight="1" x14ac:dyDescent="0.25">
      <c r="B723" s="1"/>
    </row>
    <row r="724" spans="2:2" ht="15.75" customHeight="1" x14ac:dyDescent="0.25">
      <c r="B724" s="1"/>
    </row>
    <row r="725" spans="2:2" ht="15.75" customHeight="1" x14ac:dyDescent="0.25">
      <c r="B725" s="1"/>
    </row>
    <row r="726" spans="2:2" ht="15.75" customHeight="1" x14ac:dyDescent="0.25">
      <c r="B726" s="1"/>
    </row>
    <row r="727" spans="2:2" ht="15.75" customHeight="1" x14ac:dyDescent="0.25">
      <c r="B727" s="1"/>
    </row>
    <row r="728" spans="2:2" ht="15.75" customHeight="1" x14ac:dyDescent="0.25">
      <c r="B728" s="1"/>
    </row>
    <row r="729" spans="2:2" ht="15.75" customHeight="1" x14ac:dyDescent="0.25">
      <c r="B729" s="1"/>
    </row>
    <row r="730" spans="2:2" ht="15.75" customHeight="1" x14ac:dyDescent="0.25">
      <c r="B730" s="1"/>
    </row>
    <row r="731" spans="2:2" ht="15.75" customHeight="1" x14ac:dyDescent="0.25">
      <c r="B731" s="1"/>
    </row>
    <row r="732" spans="2:2" ht="15.75" customHeight="1" x14ac:dyDescent="0.25">
      <c r="B732" s="1"/>
    </row>
    <row r="733" spans="2:2" ht="15.75" customHeight="1" x14ac:dyDescent="0.25">
      <c r="B733" s="1"/>
    </row>
    <row r="734" spans="2:2" ht="15.75" customHeight="1" x14ac:dyDescent="0.25">
      <c r="B734" s="1"/>
    </row>
    <row r="735" spans="2:2" ht="15.75" customHeight="1" x14ac:dyDescent="0.25">
      <c r="B735" s="1"/>
    </row>
    <row r="736" spans="2:2" ht="15.75" customHeight="1" x14ac:dyDescent="0.25">
      <c r="B736" s="1"/>
    </row>
    <row r="737" spans="2:2" ht="15.75" customHeight="1" x14ac:dyDescent="0.25">
      <c r="B737" s="1"/>
    </row>
    <row r="738" spans="2:2" ht="15.75" customHeight="1" x14ac:dyDescent="0.25">
      <c r="B738" s="1"/>
    </row>
    <row r="739" spans="2:2" ht="15.75" customHeight="1" x14ac:dyDescent="0.25">
      <c r="B739" s="1"/>
    </row>
    <row r="740" spans="2:2" ht="15.75" customHeight="1" x14ac:dyDescent="0.25">
      <c r="B740" s="1"/>
    </row>
    <row r="741" spans="2:2" ht="15.75" customHeight="1" x14ac:dyDescent="0.25">
      <c r="B741" s="1"/>
    </row>
    <row r="742" spans="2:2" ht="15.75" customHeight="1" x14ac:dyDescent="0.25">
      <c r="B742" s="1"/>
    </row>
    <row r="743" spans="2:2" ht="15.75" customHeight="1" x14ac:dyDescent="0.25">
      <c r="B743" s="1"/>
    </row>
    <row r="744" spans="2:2" ht="15.75" customHeight="1" x14ac:dyDescent="0.25">
      <c r="B744" s="1"/>
    </row>
    <row r="745" spans="2:2" ht="15.75" customHeight="1" x14ac:dyDescent="0.25">
      <c r="B745" s="1"/>
    </row>
    <row r="746" spans="2:2" ht="15.75" customHeight="1" x14ac:dyDescent="0.25">
      <c r="B746" s="1"/>
    </row>
    <row r="747" spans="2:2" ht="15.75" customHeight="1" x14ac:dyDescent="0.25">
      <c r="B747" s="1"/>
    </row>
    <row r="748" spans="2:2" ht="15.75" customHeight="1" x14ac:dyDescent="0.25">
      <c r="B748" s="1"/>
    </row>
    <row r="749" spans="2:2" ht="15.75" customHeight="1" x14ac:dyDescent="0.25">
      <c r="B749" s="1"/>
    </row>
    <row r="750" spans="2:2" ht="15.75" customHeight="1" x14ac:dyDescent="0.25">
      <c r="B750" s="1"/>
    </row>
    <row r="751" spans="2:2" ht="15.75" customHeight="1" x14ac:dyDescent="0.25">
      <c r="B751" s="1"/>
    </row>
    <row r="752" spans="2:2" ht="15.75" customHeight="1" x14ac:dyDescent="0.25">
      <c r="B752" s="1"/>
    </row>
    <row r="753" spans="2:2" ht="15.75" customHeight="1" x14ac:dyDescent="0.25">
      <c r="B753" s="1"/>
    </row>
    <row r="754" spans="2:2" ht="15.75" customHeight="1" x14ac:dyDescent="0.25">
      <c r="B754" s="1"/>
    </row>
    <row r="755" spans="2:2" ht="15.75" customHeight="1" x14ac:dyDescent="0.25">
      <c r="B755" s="1"/>
    </row>
    <row r="756" spans="2:2" ht="15.75" customHeight="1" x14ac:dyDescent="0.25">
      <c r="B756" s="1"/>
    </row>
    <row r="757" spans="2:2" ht="15.75" customHeight="1" x14ac:dyDescent="0.25">
      <c r="B757" s="1"/>
    </row>
    <row r="758" spans="2:2" ht="15.75" customHeight="1" x14ac:dyDescent="0.25">
      <c r="B758" s="1"/>
    </row>
    <row r="759" spans="2:2" ht="15.75" customHeight="1" x14ac:dyDescent="0.25">
      <c r="B759" s="1"/>
    </row>
    <row r="760" spans="2:2" ht="15.75" customHeight="1" x14ac:dyDescent="0.25">
      <c r="B760" s="1"/>
    </row>
    <row r="761" spans="2:2" ht="15.75" customHeight="1" x14ac:dyDescent="0.25">
      <c r="B761" s="1"/>
    </row>
    <row r="762" spans="2:2" ht="15.75" customHeight="1" x14ac:dyDescent="0.25">
      <c r="B762" s="1"/>
    </row>
    <row r="763" spans="2:2" ht="15.75" customHeight="1" x14ac:dyDescent="0.25">
      <c r="B763" s="1"/>
    </row>
    <row r="764" spans="2:2" ht="15.75" customHeight="1" x14ac:dyDescent="0.25">
      <c r="B764" s="1"/>
    </row>
    <row r="765" spans="2:2" ht="15.75" customHeight="1" x14ac:dyDescent="0.25">
      <c r="B765" s="1"/>
    </row>
    <row r="766" spans="2:2" ht="15.75" customHeight="1" x14ac:dyDescent="0.25">
      <c r="B766" s="1"/>
    </row>
    <row r="767" spans="2:2" ht="15.75" customHeight="1" x14ac:dyDescent="0.25">
      <c r="B767" s="1"/>
    </row>
    <row r="768" spans="2:2" ht="15.75" customHeight="1" x14ac:dyDescent="0.25">
      <c r="B768" s="1"/>
    </row>
    <row r="769" spans="2:2" ht="15.75" customHeight="1" x14ac:dyDescent="0.25">
      <c r="B769" s="1"/>
    </row>
    <row r="770" spans="2:2" ht="15.75" customHeight="1" x14ac:dyDescent="0.25">
      <c r="B770" s="1"/>
    </row>
    <row r="771" spans="2:2" ht="15.75" customHeight="1" x14ac:dyDescent="0.25">
      <c r="B771" s="1"/>
    </row>
    <row r="772" spans="2:2" ht="15.75" customHeight="1" x14ac:dyDescent="0.25">
      <c r="B772" s="1"/>
    </row>
    <row r="773" spans="2:2" ht="15.75" customHeight="1" x14ac:dyDescent="0.25">
      <c r="B773" s="1"/>
    </row>
    <row r="774" spans="2:2" ht="15.75" customHeight="1" x14ac:dyDescent="0.25">
      <c r="B774" s="1"/>
    </row>
    <row r="775" spans="2:2" ht="15.75" customHeight="1" x14ac:dyDescent="0.25">
      <c r="B775" s="1"/>
    </row>
    <row r="776" spans="2:2" ht="15.75" customHeight="1" x14ac:dyDescent="0.25">
      <c r="B776" s="1"/>
    </row>
    <row r="777" spans="2:2" ht="15.75" customHeight="1" x14ac:dyDescent="0.25">
      <c r="B777" s="1"/>
    </row>
    <row r="778" spans="2:2" ht="15.75" customHeight="1" x14ac:dyDescent="0.25">
      <c r="B778" s="1"/>
    </row>
    <row r="779" spans="2:2" ht="15.75" customHeight="1" x14ac:dyDescent="0.25">
      <c r="B779" s="1"/>
    </row>
    <row r="780" spans="2:2" ht="15.75" customHeight="1" x14ac:dyDescent="0.25">
      <c r="B780" s="1"/>
    </row>
    <row r="781" spans="2:2" ht="15.75" customHeight="1" x14ac:dyDescent="0.25">
      <c r="B781" s="1"/>
    </row>
    <row r="782" spans="2:2" ht="15.75" customHeight="1" x14ac:dyDescent="0.25">
      <c r="B782" s="1"/>
    </row>
    <row r="783" spans="2:2" ht="15.75" customHeight="1" x14ac:dyDescent="0.25">
      <c r="B783" s="1"/>
    </row>
    <row r="784" spans="2:2" ht="15.75" customHeight="1" x14ac:dyDescent="0.25">
      <c r="B784" s="1"/>
    </row>
    <row r="785" spans="2:2" ht="15.75" customHeight="1" x14ac:dyDescent="0.25">
      <c r="B785" s="1"/>
    </row>
    <row r="786" spans="2:2" ht="15.75" customHeight="1" x14ac:dyDescent="0.25">
      <c r="B786" s="1"/>
    </row>
    <row r="787" spans="2:2" ht="15.75" customHeight="1" x14ac:dyDescent="0.25">
      <c r="B787" s="1"/>
    </row>
    <row r="788" spans="2:2" ht="15.75" customHeight="1" x14ac:dyDescent="0.25">
      <c r="B788" s="1"/>
    </row>
    <row r="789" spans="2:2" ht="15.75" customHeight="1" x14ac:dyDescent="0.25">
      <c r="B789" s="1"/>
    </row>
    <row r="790" spans="2:2" ht="15.75" customHeight="1" x14ac:dyDescent="0.25">
      <c r="B790" s="1"/>
    </row>
    <row r="791" spans="2:2" ht="15.75" customHeight="1" x14ac:dyDescent="0.25">
      <c r="B791" s="1"/>
    </row>
    <row r="792" spans="2:2" ht="15.75" customHeight="1" x14ac:dyDescent="0.25">
      <c r="B792" s="1"/>
    </row>
    <row r="793" spans="2:2" ht="15.75" customHeight="1" x14ac:dyDescent="0.25">
      <c r="B793" s="1"/>
    </row>
    <row r="794" spans="2:2" ht="15.75" customHeight="1" x14ac:dyDescent="0.25">
      <c r="B794" s="1"/>
    </row>
    <row r="795" spans="2:2" ht="15.75" customHeight="1" x14ac:dyDescent="0.25">
      <c r="B795" s="1"/>
    </row>
    <row r="796" spans="2:2" ht="15.75" customHeight="1" x14ac:dyDescent="0.25">
      <c r="B796" s="1"/>
    </row>
    <row r="797" spans="2:2" ht="15.75" customHeight="1" x14ac:dyDescent="0.25">
      <c r="B797" s="1"/>
    </row>
    <row r="798" spans="2:2" ht="15.75" customHeight="1" x14ac:dyDescent="0.25">
      <c r="B798" s="1"/>
    </row>
    <row r="799" spans="2:2" ht="15.75" customHeight="1" x14ac:dyDescent="0.25">
      <c r="B799" s="1"/>
    </row>
    <row r="800" spans="2:2" ht="15.75" customHeight="1" x14ac:dyDescent="0.25">
      <c r="B800" s="1"/>
    </row>
    <row r="801" spans="2:2" ht="15.75" customHeight="1" x14ac:dyDescent="0.25">
      <c r="B801" s="1"/>
    </row>
    <row r="802" spans="2:2" ht="15.75" customHeight="1" x14ac:dyDescent="0.25">
      <c r="B802" s="1"/>
    </row>
    <row r="803" spans="2:2" ht="15.75" customHeight="1" x14ac:dyDescent="0.25">
      <c r="B803" s="1"/>
    </row>
    <row r="804" spans="2:2" ht="15.75" customHeight="1" x14ac:dyDescent="0.25">
      <c r="B804" s="1"/>
    </row>
    <row r="805" spans="2:2" ht="15.75" customHeight="1" x14ac:dyDescent="0.25">
      <c r="B805" s="1"/>
    </row>
    <row r="806" spans="2:2" ht="15.75" customHeight="1" x14ac:dyDescent="0.25">
      <c r="B806" s="1"/>
    </row>
    <row r="807" spans="2:2" ht="15.75" customHeight="1" x14ac:dyDescent="0.25">
      <c r="B807" s="1"/>
    </row>
    <row r="808" spans="2:2" ht="15.75" customHeight="1" x14ac:dyDescent="0.25">
      <c r="B808" s="1"/>
    </row>
    <row r="809" spans="2:2" ht="15.75" customHeight="1" x14ac:dyDescent="0.25">
      <c r="B809" s="1"/>
    </row>
    <row r="810" spans="2:2" ht="15.75" customHeight="1" x14ac:dyDescent="0.25">
      <c r="B810" s="1"/>
    </row>
    <row r="811" spans="2:2" ht="15.75" customHeight="1" x14ac:dyDescent="0.25">
      <c r="B811" s="1"/>
    </row>
    <row r="812" spans="2:2" ht="15.75" customHeight="1" x14ac:dyDescent="0.25">
      <c r="B812" s="1"/>
    </row>
    <row r="813" spans="2:2" ht="15.75" customHeight="1" x14ac:dyDescent="0.25">
      <c r="B813" s="1"/>
    </row>
    <row r="814" spans="2:2" ht="15.75" customHeight="1" x14ac:dyDescent="0.25">
      <c r="B814" s="1"/>
    </row>
    <row r="815" spans="2:2" ht="15.75" customHeight="1" x14ac:dyDescent="0.25">
      <c r="B815" s="1"/>
    </row>
    <row r="816" spans="2:2" ht="15.75" customHeight="1" x14ac:dyDescent="0.25">
      <c r="B816" s="1"/>
    </row>
    <row r="817" spans="2:2" ht="15.75" customHeight="1" x14ac:dyDescent="0.25">
      <c r="B817" s="1"/>
    </row>
    <row r="818" spans="2:2" ht="15.75" customHeight="1" x14ac:dyDescent="0.25">
      <c r="B818" s="1"/>
    </row>
    <row r="819" spans="2:2" ht="15.75" customHeight="1" x14ac:dyDescent="0.25">
      <c r="B819" s="1"/>
    </row>
    <row r="820" spans="2:2" ht="15.75" customHeight="1" x14ac:dyDescent="0.25">
      <c r="B820" s="1"/>
    </row>
    <row r="821" spans="2:2" ht="15.75" customHeight="1" x14ac:dyDescent="0.25">
      <c r="B821" s="1"/>
    </row>
    <row r="822" spans="2:2" ht="15.75" customHeight="1" x14ac:dyDescent="0.25">
      <c r="B822" s="1"/>
    </row>
    <row r="823" spans="2:2" ht="15.75" customHeight="1" x14ac:dyDescent="0.25">
      <c r="B823" s="1"/>
    </row>
    <row r="824" spans="2:2" ht="15.75" customHeight="1" x14ac:dyDescent="0.25">
      <c r="B824" s="1"/>
    </row>
    <row r="825" spans="2:2" ht="15.75" customHeight="1" x14ac:dyDescent="0.25">
      <c r="B825" s="1"/>
    </row>
    <row r="826" spans="2:2" ht="15.75" customHeight="1" x14ac:dyDescent="0.25">
      <c r="B826" s="1"/>
    </row>
    <row r="827" spans="2:2" ht="15.75" customHeight="1" x14ac:dyDescent="0.25">
      <c r="B827" s="1"/>
    </row>
    <row r="828" spans="2:2" ht="15.75" customHeight="1" x14ac:dyDescent="0.25">
      <c r="B828" s="1"/>
    </row>
    <row r="829" spans="2:2" ht="15.75" customHeight="1" x14ac:dyDescent="0.25">
      <c r="B829" s="1"/>
    </row>
    <row r="830" spans="2:2" ht="15.75" customHeight="1" x14ac:dyDescent="0.25">
      <c r="B830" s="1"/>
    </row>
    <row r="831" spans="2:2" ht="15.75" customHeight="1" x14ac:dyDescent="0.25">
      <c r="B831" s="1"/>
    </row>
    <row r="832" spans="2:2" ht="15.75" customHeight="1" x14ac:dyDescent="0.25">
      <c r="B832" s="1"/>
    </row>
    <row r="833" spans="2:2" ht="15.75" customHeight="1" x14ac:dyDescent="0.25">
      <c r="B833" s="1"/>
    </row>
    <row r="834" spans="2:2" ht="15.75" customHeight="1" x14ac:dyDescent="0.25">
      <c r="B834" s="1"/>
    </row>
    <row r="835" spans="2:2" ht="15.75" customHeight="1" x14ac:dyDescent="0.25">
      <c r="B835" s="1"/>
    </row>
    <row r="836" spans="2:2" ht="15.75" customHeight="1" x14ac:dyDescent="0.25">
      <c r="B836" s="1"/>
    </row>
    <row r="837" spans="2:2" ht="15.75" customHeight="1" x14ac:dyDescent="0.25">
      <c r="B837" s="1"/>
    </row>
    <row r="838" spans="2:2" ht="15.75" customHeight="1" x14ac:dyDescent="0.25">
      <c r="B838" s="1"/>
    </row>
    <row r="839" spans="2:2" ht="15.75" customHeight="1" x14ac:dyDescent="0.25">
      <c r="B839" s="1"/>
    </row>
    <row r="840" spans="2:2" ht="15.75" customHeight="1" x14ac:dyDescent="0.25">
      <c r="B840" s="1"/>
    </row>
    <row r="841" spans="2:2" ht="15.75" customHeight="1" x14ac:dyDescent="0.25">
      <c r="B841" s="1"/>
    </row>
    <row r="842" spans="2:2" ht="15.75" customHeight="1" x14ac:dyDescent="0.25">
      <c r="B842" s="1"/>
    </row>
    <row r="843" spans="2:2" ht="15.75" customHeight="1" x14ac:dyDescent="0.25">
      <c r="B843" s="1"/>
    </row>
    <row r="844" spans="2:2" ht="15.75" customHeight="1" x14ac:dyDescent="0.25">
      <c r="B844" s="1"/>
    </row>
    <row r="845" spans="2:2" ht="15.75" customHeight="1" x14ac:dyDescent="0.25">
      <c r="B845" s="1"/>
    </row>
    <row r="846" spans="2:2" ht="15.75" customHeight="1" x14ac:dyDescent="0.25">
      <c r="B846" s="1"/>
    </row>
    <row r="847" spans="2:2" ht="15.75" customHeight="1" x14ac:dyDescent="0.25">
      <c r="B847" s="1"/>
    </row>
    <row r="848" spans="2:2" ht="15.75" customHeight="1" x14ac:dyDescent="0.25">
      <c r="B848" s="1"/>
    </row>
    <row r="849" spans="2:2" ht="15.75" customHeight="1" x14ac:dyDescent="0.25">
      <c r="B849" s="1"/>
    </row>
    <row r="850" spans="2:2" ht="15.75" customHeight="1" x14ac:dyDescent="0.25">
      <c r="B850" s="1"/>
    </row>
    <row r="851" spans="2:2" ht="15.75" customHeight="1" x14ac:dyDescent="0.25">
      <c r="B851" s="1"/>
    </row>
    <row r="852" spans="2:2" ht="15.75" customHeight="1" x14ac:dyDescent="0.25">
      <c r="B852" s="1"/>
    </row>
    <row r="853" spans="2:2" ht="15.75" customHeight="1" x14ac:dyDescent="0.25">
      <c r="B853" s="1"/>
    </row>
    <row r="854" spans="2:2" ht="15.75" customHeight="1" x14ac:dyDescent="0.25">
      <c r="B854" s="1"/>
    </row>
    <row r="855" spans="2:2" ht="15.75" customHeight="1" x14ac:dyDescent="0.25">
      <c r="B855" s="1"/>
    </row>
    <row r="856" spans="2:2" ht="15.75" customHeight="1" x14ac:dyDescent="0.25">
      <c r="B856" s="1"/>
    </row>
    <row r="857" spans="2:2" ht="15.75" customHeight="1" x14ac:dyDescent="0.25">
      <c r="B857" s="1"/>
    </row>
    <row r="858" spans="2:2" ht="15.75" customHeight="1" x14ac:dyDescent="0.25">
      <c r="B858" s="1"/>
    </row>
    <row r="859" spans="2:2" ht="15.75" customHeight="1" x14ac:dyDescent="0.25">
      <c r="B859" s="1"/>
    </row>
    <row r="860" spans="2:2" ht="15.75" customHeight="1" x14ac:dyDescent="0.25">
      <c r="B860" s="1"/>
    </row>
    <row r="861" spans="2:2" ht="15.75" customHeight="1" x14ac:dyDescent="0.25">
      <c r="B861" s="1"/>
    </row>
    <row r="862" spans="2:2" ht="15.75" customHeight="1" x14ac:dyDescent="0.25">
      <c r="B862" s="1"/>
    </row>
    <row r="863" spans="2:2" ht="15.75" customHeight="1" x14ac:dyDescent="0.25">
      <c r="B863" s="1"/>
    </row>
    <row r="864" spans="2:2" ht="15.75" customHeight="1" x14ac:dyDescent="0.25">
      <c r="B864" s="1"/>
    </row>
    <row r="865" spans="2:2" ht="15.75" customHeight="1" x14ac:dyDescent="0.25">
      <c r="B865" s="1"/>
    </row>
    <row r="866" spans="2:2" ht="15.75" customHeight="1" x14ac:dyDescent="0.25">
      <c r="B866" s="1"/>
    </row>
    <row r="867" spans="2:2" ht="15.75" customHeight="1" x14ac:dyDescent="0.25">
      <c r="B867" s="1"/>
    </row>
    <row r="868" spans="2:2" ht="15.75" customHeight="1" x14ac:dyDescent="0.25">
      <c r="B868" s="1"/>
    </row>
    <row r="869" spans="2:2" ht="15.75" customHeight="1" x14ac:dyDescent="0.25">
      <c r="B869" s="1"/>
    </row>
    <row r="870" spans="2:2" ht="15.75" customHeight="1" x14ac:dyDescent="0.25">
      <c r="B870" s="1"/>
    </row>
    <row r="871" spans="2:2" ht="15.75" customHeight="1" x14ac:dyDescent="0.25">
      <c r="B871" s="1"/>
    </row>
    <row r="872" spans="2:2" ht="15.75" customHeight="1" x14ac:dyDescent="0.25">
      <c r="B872" s="1"/>
    </row>
    <row r="873" spans="2:2" ht="15.75" customHeight="1" x14ac:dyDescent="0.25">
      <c r="B873" s="1"/>
    </row>
    <row r="874" spans="2:2" ht="15.75" customHeight="1" x14ac:dyDescent="0.25">
      <c r="B874" s="1"/>
    </row>
    <row r="875" spans="2:2" ht="15.75" customHeight="1" x14ac:dyDescent="0.25">
      <c r="B875" s="1"/>
    </row>
    <row r="876" spans="2:2" ht="15.75" customHeight="1" x14ac:dyDescent="0.25">
      <c r="B876" s="1"/>
    </row>
    <row r="877" spans="2:2" ht="15.75" customHeight="1" x14ac:dyDescent="0.25">
      <c r="B877" s="1"/>
    </row>
    <row r="878" spans="2:2" ht="15.75" customHeight="1" x14ac:dyDescent="0.25">
      <c r="B878" s="1"/>
    </row>
    <row r="879" spans="2:2" ht="15.75" customHeight="1" x14ac:dyDescent="0.25">
      <c r="B879" s="1"/>
    </row>
    <row r="880" spans="2:2" ht="15.75" customHeight="1" x14ac:dyDescent="0.25">
      <c r="B880" s="1"/>
    </row>
    <row r="881" spans="2:2" ht="15.75" customHeight="1" x14ac:dyDescent="0.25">
      <c r="B881" s="1"/>
    </row>
    <row r="882" spans="2:2" ht="15.75" customHeight="1" x14ac:dyDescent="0.25">
      <c r="B882" s="1"/>
    </row>
    <row r="883" spans="2:2" ht="15.75" customHeight="1" x14ac:dyDescent="0.25">
      <c r="B883" s="1"/>
    </row>
    <row r="884" spans="2:2" ht="15.75" customHeight="1" x14ac:dyDescent="0.25">
      <c r="B884" s="1"/>
    </row>
    <row r="885" spans="2:2" ht="15.75" customHeight="1" x14ac:dyDescent="0.25">
      <c r="B885" s="1"/>
    </row>
    <row r="886" spans="2:2" ht="15.75" customHeight="1" x14ac:dyDescent="0.25">
      <c r="B886" s="1"/>
    </row>
    <row r="887" spans="2:2" ht="15.75" customHeight="1" x14ac:dyDescent="0.25">
      <c r="B887" s="1"/>
    </row>
    <row r="888" spans="2:2" ht="15.75" customHeight="1" x14ac:dyDescent="0.25">
      <c r="B888" s="1"/>
    </row>
    <row r="889" spans="2:2" ht="15.75" customHeight="1" x14ac:dyDescent="0.25">
      <c r="B889" s="1"/>
    </row>
    <row r="890" spans="2:2" ht="15.75" customHeight="1" x14ac:dyDescent="0.25">
      <c r="B890" s="1"/>
    </row>
    <row r="891" spans="2:2" ht="15.75" customHeight="1" x14ac:dyDescent="0.25">
      <c r="B891" s="1"/>
    </row>
    <row r="892" spans="2:2" ht="15.75" customHeight="1" x14ac:dyDescent="0.25">
      <c r="B892" s="1"/>
    </row>
    <row r="893" spans="2:2" ht="15.75" customHeight="1" x14ac:dyDescent="0.25">
      <c r="B893" s="1"/>
    </row>
    <row r="894" spans="2:2" ht="15.75" customHeight="1" x14ac:dyDescent="0.25">
      <c r="B894" s="1"/>
    </row>
    <row r="895" spans="2:2" ht="15.75" customHeight="1" x14ac:dyDescent="0.25">
      <c r="B895" s="1"/>
    </row>
    <row r="896" spans="2:2" ht="15.75" customHeight="1" x14ac:dyDescent="0.25">
      <c r="B896" s="1"/>
    </row>
    <row r="897" spans="2:2" ht="15.75" customHeight="1" x14ac:dyDescent="0.25">
      <c r="B897" s="1"/>
    </row>
    <row r="898" spans="2:2" ht="15.75" customHeight="1" x14ac:dyDescent="0.25">
      <c r="B898" s="1"/>
    </row>
    <row r="899" spans="2:2" ht="15.75" customHeight="1" x14ac:dyDescent="0.25">
      <c r="B899" s="1"/>
    </row>
    <row r="900" spans="2:2" ht="15.75" customHeight="1" x14ac:dyDescent="0.25">
      <c r="B900" s="1"/>
    </row>
    <row r="901" spans="2:2" ht="15.75" customHeight="1" x14ac:dyDescent="0.25">
      <c r="B901" s="1"/>
    </row>
    <row r="902" spans="2:2" ht="15.75" customHeight="1" x14ac:dyDescent="0.25">
      <c r="B902" s="1"/>
    </row>
    <row r="903" spans="2:2" ht="15.75" customHeight="1" x14ac:dyDescent="0.25">
      <c r="B903" s="1"/>
    </row>
    <row r="904" spans="2:2" ht="15.75" customHeight="1" x14ac:dyDescent="0.25">
      <c r="B904" s="1"/>
    </row>
    <row r="905" spans="2:2" ht="15.75" customHeight="1" x14ac:dyDescent="0.25">
      <c r="B905" s="1"/>
    </row>
    <row r="906" spans="2:2" ht="15.75" customHeight="1" x14ac:dyDescent="0.25">
      <c r="B906" s="1"/>
    </row>
    <row r="907" spans="2:2" ht="15.75" customHeight="1" x14ac:dyDescent="0.25">
      <c r="B907" s="1"/>
    </row>
    <row r="908" spans="2:2" ht="15.75" customHeight="1" x14ac:dyDescent="0.25">
      <c r="B908" s="1"/>
    </row>
    <row r="909" spans="2:2" ht="15.75" customHeight="1" x14ac:dyDescent="0.25">
      <c r="B909" s="1"/>
    </row>
    <row r="910" spans="2:2" ht="15.75" customHeight="1" x14ac:dyDescent="0.25">
      <c r="B910" s="1"/>
    </row>
    <row r="911" spans="2:2" ht="15.75" customHeight="1" x14ac:dyDescent="0.25">
      <c r="B911" s="1"/>
    </row>
    <row r="912" spans="2:2" ht="15.75" customHeight="1" x14ac:dyDescent="0.25">
      <c r="B912" s="1"/>
    </row>
    <row r="913" spans="2:2" ht="15.75" customHeight="1" x14ac:dyDescent="0.25">
      <c r="B913" s="1"/>
    </row>
    <row r="914" spans="2:2" ht="15.75" customHeight="1" x14ac:dyDescent="0.25">
      <c r="B914" s="1"/>
    </row>
    <row r="915" spans="2:2" ht="15.75" customHeight="1" x14ac:dyDescent="0.25">
      <c r="B915" s="1"/>
    </row>
    <row r="916" spans="2:2" ht="15.75" customHeight="1" x14ac:dyDescent="0.25">
      <c r="B916" s="1"/>
    </row>
    <row r="917" spans="2:2" ht="15.75" customHeight="1" x14ac:dyDescent="0.25">
      <c r="B917" s="1"/>
    </row>
    <row r="918" spans="2:2" ht="15.75" customHeight="1" x14ac:dyDescent="0.25">
      <c r="B918" s="1"/>
    </row>
    <row r="919" spans="2:2" ht="15.75" customHeight="1" x14ac:dyDescent="0.25">
      <c r="B919" s="1"/>
    </row>
    <row r="920" spans="2:2" ht="15.75" customHeight="1" x14ac:dyDescent="0.25">
      <c r="B920" s="1"/>
    </row>
    <row r="921" spans="2:2" ht="15.75" customHeight="1" x14ac:dyDescent="0.25">
      <c r="B921" s="1"/>
    </row>
    <row r="922" spans="2:2" ht="15.75" customHeight="1" x14ac:dyDescent="0.25">
      <c r="B922" s="1"/>
    </row>
    <row r="923" spans="2:2" ht="15.75" customHeight="1" x14ac:dyDescent="0.25">
      <c r="B923" s="1"/>
    </row>
    <row r="924" spans="2:2" ht="15.75" customHeight="1" x14ac:dyDescent="0.25">
      <c r="B924" s="1"/>
    </row>
    <row r="925" spans="2:2" ht="15.75" customHeight="1" x14ac:dyDescent="0.25">
      <c r="B925" s="1"/>
    </row>
    <row r="926" spans="2:2" ht="15.75" customHeight="1" x14ac:dyDescent="0.25">
      <c r="B926" s="1"/>
    </row>
    <row r="927" spans="2:2" ht="15.75" customHeight="1" x14ac:dyDescent="0.25">
      <c r="B927" s="1"/>
    </row>
    <row r="928" spans="2:2" ht="15.75" customHeight="1" x14ac:dyDescent="0.25">
      <c r="B928" s="1"/>
    </row>
    <row r="929" spans="2:2" ht="15.75" customHeight="1" x14ac:dyDescent="0.25">
      <c r="B929" s="1"/>
    </row>
    <row r="930" spans="2:2" ht="15.75" customHeight="1" x14ac:dyDescent="0.25">
      <c r="B930" s="1"/>
    </row>
    <row r="931" spans="2:2" ht="15.75" customHeight="1" x14ac:dyDescent="0.25">
      <c r="B931" s="1"/>
    </row>
    <row r="932" spans="2:2" ht="15.75" customHeight="1" x14ac:dyDescent="0.25">
      <c r="B932" s="1"/>
    </row>
    <row r="933" spans="2:2" ht="15.75" customHeight="1" x14ac:dyDescent="0.25">
      <c r="B933" s="1"/>
    </row>
    <row r="934" spans="2:2" ht="15.75" customHeight="1" x14ac:dyDescent="0.25">
      <c r="B934" s="1"/>
    </row>
    <row r="935" spans="2:2" ht="15.75" customHeight="1" x14ac:dyDescent="0.25">
      <c r="B935" s="1"/>
    </row>
    <row r="936" spans="2:2" ht="15.75" customHeight="1" x14ac:dyDescent="0.25">
      <c r="B936" s="1"/>
    </row>
    <row r="937" spans="2:2" ht="15.75" customHeight="1" x14ac:dyDescent="0.25">
      <c r="B937" s="1"/>
    </row>
    <row r="938" spans="2:2" ht="15.75" customHeight="1" x14ac:dyDescent="0.25">
      <c r="B938" s="1"/>
    </row>
    <row r="939" spans="2:2" ht="15.75" customHeight="1" x14ac:dyDescent="0.25">
      <c r="B939" s="1"/>
    </row>
    <row r="940" spans="2:2" ht="15.75" customHeight="1" x14ac:dyDescent="0.25">
      <c r="B940" s="1"/>
    </row>
    <row r="941" spans="2:2" ht="15.75" customHeight="1" x14ac:dyDescent="0.25">
      <c r="B941" s="1"/>
    </row>
    <row r="942" spans="2:2" ht="15.75" customHeight="1" x14ac:dyDescent="0.25">
      <c r="B942" s="1"/>
    </row>
    <row r="943" spans="2:2" ht="15.75" customHeight="1" x14ac:dyDescent="0.25">
      <c r="B943" s="1"/>
    </row>
    <row r="944" spans="2:2" ht="15.75" customHeight="1" x14ac:dyDescent="0.25">
      <c r="B944" s="1"/>
    </row>
    <row r="945" spans="2:2" ht="15.75" customHeight="1" x14ac:dyDescent="0.25">
      <c r="B945" s="1"/>
    </row>
    <row r="946" spans="2:2" ht="15.75" customHeight="1" x14ac:dyDescent="0.25">
      <c r="B946" s="1"/>
    </row>
    <row r="947" spans="2:2" ht="15.75" customHeight="1" x14ac:dyDescent="0.25">
      <c r="B947" s="1"/>
    </row>
    <row r="948" spans="2:2" ht="15.75" customHeight="1" x14ac:dyDescent="0.25">
      <c r="B948" s="1"/>
    </row>
    <row r="949" spans="2:2" ht="15.75" customHeight="1" x14ac:dyDescent="0.25">
      <c r="B949" s="1"/>
    </row>
    <row r="950" spans="2:2" ht="15.75" customHeight="1" x14ac:dyDescent="0.25">
      <c r="B950" s="1"/>
    </row>
    <row r="951" spans="2:2" ht="15.75" customHeight="1" x14ac:dyDescent="0.25">
      <c r="B951" s="1"/>
    </row>
    <row r="952" spans="2:2" ht="15.75" customHeight="1" x14ac:dyDescent="0.25">
      <c r="B952" s="1"/>
    </row>
    <row r="953" spans="2:2" ht="15.75" customHeight="1" x14ac:dyDescent="0.25">
      <c r="B953" s="1"/>
    </row>
    <row r="954" spans="2:2" ht="15.75" customHeight="1" x14ac:dyDescent="0.25">
      <c r="B954" s="1"/>
    </row>
    <row r="955" spans="2:2" ht="15.75" customHeight="1" x14ac:dyDescent="0.25">
      <c r="B955" s="1"/>
    </row>
    <row r="956" spans="2:2" ht="15.75" customHeight="1" x14ac:dyDescent="0.25">
      <c r="B956" s="1"/>
    </row>
    <row r="957" spans="2:2" ht="15.75" customHeight="1" x14ac:dyDescent="0.25">
      <c r="B957" s="1"/>
    </row>
    <row r="958" spans="2:2" ht="15.75" customHeight="1" x14ac:dyDescent="0.25">
      <c r="B958" s="1"/>
    </row>
    <row r="959" spans="2:2" ht="15.75" customHeight="1" x14ac:dyDescent="0.25">
      <c r="B959" s="1"/>
    </row>
    <row r="960" spans="2:2" ht="15.75" customHeight="1" x14ac:dyDescent="0.25">
      <c r="B960" s="1"/>
    </row>
    <row r="961" spans="2:2" ht="15.75" customHeight="1" x14ac:dyDescent="0.25">
      <c r="B961" s="1"/>
    </row>
    <row r="962" spans="2:2" ht="15.75" customHeight="1" x14ac:dyDescent="0.25">
      <c r="B962" s="1"/>
    </row>
    <row r="963" spans="2:2" ht="15.75" customHeight="1" x14ac:dyDescent="0.25">
      <c r="B963" s="1"/>
    </row>
    <row r="964" spans="2:2" ht="15.75" customHeight="1" x14ac:dyDescent="0.25">
      <c r="B964" s="1"/>
    </row>
    <row r="965" spans="2:2" ht="15.75" customHeight="1" x14ac:dyDescent="0.25">
      <c r="B965" s="1"/>
    </row>
    <row r="966" spans="2:2" ht="15.75" customHeight="1" x14ac:dyDescent="0.25">
      <c r="B966" s="1"/>
    </row>
    <row r="967" spans="2:2" ht="15.75" customHeight="1" x14ac:dyDescent="0.25">
      <c r="B967" s="1"/>
    </row>
    <row r="968" spans="2:2" ht="15.75" customHeight="1" x14ac:dyDescent="0.25">
      <c r="B968" s="1"/>
    </row>
    <row r="969" spans="2:2" ht="15.75" customHeight="1" x14ac:dyDescent="0.25">
      <c r="B969" s="1"/>
    </row>
    <row r="970" spans="2:2" ht="15.75" customHeight="1" x14ac:dyDescent="0.25">
      <c r="B970" s="1"/>
    </row>
    <row r="971" spans="2:2" ht="15.75" customHeight="1" x14ac:dyDescent="0.25">
      <c r="B971" s="1"/>
    </row>
    <row r="972" spans="2:2" ht="15.75" customHeight="1" x14ac:dyDescent="0.25">
      <c r="B972" s="1"/>
    </row>
    <row r="973" spans="2:2" ht="15.75" customHeight="1" x14ac:dyDescent="0.25">
      <c r="B973" s="1"/>
    </row>
    <row r="974" spans="2:2" ht="15.75" customHeight="1" x14ac:dyDescent="0.25">
      <c r="B974" s="1"/>
    </row>
    <row r="975" spans="2:2" ht="15.75" customHeight="1" x14ac:dyDescent="0.25">
      <c r="B975" s="1"/>
    </row>
    <row r="976" spans="2:2" ht="15.75" customHeight="1" x14ac:dyDescent="0.25">
      <c r="B976" s="1"/>
    </row>
    <row r="977" spans="2:2" ht="15.75" customHeight="1" x14ac:dyDescent="0.25">
      <c r="B977" s="1"/>
    </row>
    <row r="978" spans="2:2" ht="15.75" customHeight="1" x14ac:dyDescent="0.25">
      <c r="B978" s="1"/>
    </row>
    <row r="979" spans="2:2" ht="15.75" customHeight="1" x14ac:dyDescent="0.25">
      <c r="B979" s="1"/>
    </row>
    <row r="980" spans="2:2" ht="15.75" customHeight="1" x14ac:dyDescent="0.25">
      <c r="B980" s="1"/>
    </row>
    <row r="981" spans="2:2" ht="15.75" customHeight="1" x14ac:dyDescent="0.25">
      <c r="B981" s="1"/>
    </row>
    <row r="982" spans="2:2" ht="15.75" customHeight="1" x14ac:dyDescent="0.25">
      <c r="B982" s="1"/>
    </row>
  </sheetData>
  <mergeCells count="96">
    <mergeCell ref="A15:A18"/>
    <mergeCell ref="B11:B12"/>
    <mergeCell ref="C11:C12"/>
    <mergeCell ref="B13:B14"/>
    <mergeCell ref="C13:C14"/>
    <mergeCell ref="B15:B16"/>
    <mergeCell ref="C15:C16"/>
    <mergeCell ref="B17:B18"/>
    <mergeCell ref="C17:C18"/>
    <mergeCell ref="A5:A14"/>
    <mergeCell ref="B5:B6"/>
    <mergeCell ref="C5:C6"/>
    <mergeCell ref="B7:B8"/>
    <mergeCell ref="C7:C8"/>
    <mergeCell ref="C9:C10"/>
    <mergeCell ref="B9:B10"/>
    <mergeCell ref="C25:C26"/>
    <mergeCell ref="A19:A22"/>
    <mergeCell ref="B19:B20"/>
    <mergeCell ref="B21:B22"/>
    <mergeCell ref="A23:A26"/>
    <mergeCell ref="B23:B24"/>
    <mergeCell ref="B25:B26"/>
    <mergeCell ref="C19:C20"/>
    <mergeCell ref="C21:C22"/>
    <mergeCell ref="C23:C24"/>
    <mergeCell ref="H23:H24"/>
    <mergeCell ref="V32:W32"/>
    <mergeCell ref="H11:H12"/>
    <mergeCell ref="H13:H14"/>
    <mergeCell ref="H15:H16"/>
    <mergeCell ref="H17:H18"/>
    <mergeCell ref="M32:Q32"/>
    <mergeCell ref="R32:S32"/>
    <mergeCell ref="T32:U32"/>
    <mergeCell ref="H25:H26"/>
    <mergeCell ref="Z4:Z5"/>
    <mergeCell ref="AA4:AA5"/>
    <mergeCell ref="AB4:AB5"/>
    <mergeCell ref="Z11:AB11"/>
    <mergeCell ref="Z12:AB12"/>
    <mergeCell ref="Z13:AB13"/>
    <mergeCell ref="Z16:Z17"/>
    <mergeCell ref="AA16:AA17"/>
    <mergeCell ref="AB16:AB17"/>
    <mergeCell ref="Z22:AB22"/>
    <mergeCell ref="Z23:AB23"/>
    <mergeCell ref="Z15:AE15"/>
    <mergeCell ref="AC13:AE13"/>
    <mergeCell ref="H19:H20"/>
    <mergeCell ref="H21:H22"/>
    <mergeCell ref="Z18:Z21"/>
    <mergeCell ref="AA18:AA21"/>
    <mergeCell ref="AC12:AE12"/>
    <mergeCell ref="Z3:AE3"/>
    <mergeCell ref="Z6:Z9"/>
    <mergeCell ref="AA6:AA9"/>
    <mergeCell ref="Z10:AB10"/>
    <mergeCell ref="AC11:AE11"/>
    <mergeCell ref="AC4:AC5"/>
    <mergeCell ref="AD4:AD5"/>
    <mergeCell ref="AE4:AE5"/>
    <mergeCell ref="AG12:AI12"/>
    <mergeCell ref="AC25:AE25"/>
    <mergeCell ref="AG15:AL15"/>
    <mergeCell ref="AG16:AG17"/>
    <mergeCell ref="AH16:AH17"/>
    <mergeCell ref="AI16:AI17"/>
    <mergeCell ref="AJ16:AJ17"/>
    <mergeCell ref="AK16:AK17"/>
    <mergeCell ref="AL16:AL17"/>
    <mergeCell ref="AG18:AG21"/>
    <mergeCell ref="AC16:AC17"/>
    <mergeCell ref="AD16:AD17"/>
    <mergeCell ref="AE16:AE17"/>
    <mergeCell ref="AG3:AL3"/>
    <mergeCell ref="AG5:AG8"/>
    <mergeCell ref="AH5:AH8"/>
    <mergeCell ref="AJ10:AL10"/>
    <mergeCell ref="AJ11:AL11"/>
    <mergeCell ref="H9:H10"/>
    <mergeCell ref="H7:H8"/>
    <mergeCell ref="H5:H6"/>
    <mergeCell ref="AG25:AI25"/>
    <mergeCell ref="AJ25:AL25"/>
    <mergeCell ref="AH18:AH21"/>
    <mergeCell ref="AG22:AI22"/>
    <mergeCell ref="AG23:AI23"/>
    <mergeCell ref="AJ23:AL23"/>
    <mergeCell ref="AG24:AI24"/>
    <mergeCell ref="AJ24:AL24"/>
    <mergeCell ref="AJ12:AL12"/>
    <mergeCell ref="AC23:AE23"/>
    <mergeCell ref="Z24:AB24"/>
    <mergeCell ref="AC24:AE24"/>
    <mergeCell ref="Z25:AB25"/>
  </mergeCells>
  <pageMargins left="0.7" right="0.7" top="0.75" bottom="0.75" header="0" footer="0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3182-5DE6-4C72-BBFB-5AD1FE7E0ABB}">
  <dimension ref="B3:M30"/>
  <sheetViews>
    <sheetView tabSelected="1" workbookViewId="0">
      <selection activeCell="O28" sqref="O28"/>
    </sheetView>
  </sheetViews>
  <sheetFormatPr defaultRowHeight="15" x14ac:dyDescent="0.25"/>
  <cols>
    <col min="2" max="2" width="13.85546875" bestFit="1" customWidth="1"/>
    <col min="9" max="9" width="45.7109375" customWidth="1"/>
    <col min="12" max="12" width="45.7109375" customWidth="1"/>
    <col min="13" max="13" width="12" bestFit="1" customWidth="1"/>
    <col min="18" max="18" width="10.85546875" bestFit="1" customWidth="1"/>
  </cols>
  <sheetData>
    <row r="3" spans="2:13" x14ac:dyDescent="0.25">
      <c r="B3" s="9" t="s">
        <v>8</v>
      </c>
      <c r="C3" s="9">
        <v>1</v>
      </c>
      <c r="D3" s="9">
        <v>2</v>
      </c>
      <c r="E3" s="9">
        <v>3</v>
      </c>
      <c r="F3" s="9" t="s">
        <v>42</v>
      </c>
      <c r="H3" s="10" t="s">
        <v>44</v>
      </c>
      <c r="I3" s="9" t="s">
        <v>43</v>
      </c>
      <c r="J3" s="9" t="s">
        <v>48</v>
      </c>
      <c r="L3" s="70" t="s">
        <v>39</v>
      </c>
      <c r="M3" s="61" t="s">
        <v>40</v>
      </c>
    </row>
    <row r="4" spans="2:13" ht="45" x14ac:dyDescent="0.25">
      <c r="B4" s="9">
        <v>1</v>
      </c>
      <c r="C4" s="60">
        <v>2</v>
      </c>
      <c r="D4" s="60">
        <v>1</v>
      </c>
      <c r="E4" s="60">
        <v>2</v>
      </c>
      <c r="F4" s="60">
        <v>5</v>
      </c>
      <c r="H4" s="63">
        <v>1</v>
      </c>
      <c r="I4" s="62" t="s">
        <v>45</v>
      </c>
      <c r="J4" s="12">
        <v>1</v>
      </c>
      <c r="L4" s="62" t="s">
        <v>45</v>
      </c>
      <c r="M4" s="71">
        <f>C30</f>
        <v>0.43478260869565216</v>
      </c>
    </row>
    <row r="5" spans="2:13" ht="30" x14ac:dyDescent="0.25">
      <c r="B5" s="9">
        <v>2</v>
      </c>
      <c r="C5" s="60">
        <v>4</v>
      </c>
      <c r="D5" s="60">
        <v>2</v>
      </c>
      <c r="E5" s="60">
        <v>4</v>
      </c>
      <c r="F5" s="60">
        <v>10</v>
      </c>
      <c r="H5" s="63">
        <v>2</v>
      </c>
      <c r="I5" s="62" t="s">
        <v>46</v>
      </c>
      <c r="J5" s="12">
        <v>2</v>
      </c>
      <c r="L5" s="62" t="s">
        <v>46</v>
      </c>
      <c r="M5" s="71">
        <f>D30</f>
        <v>0.2608695652173913</v>
      </c>
    </row>
    <row r="6" spans="2:13" ht="30" x14ac:dyDescent="0.25">
      <c r="B6" s="9">
        <v>3</v>
      </c>
      <c r="C6" s="60">
        <v>2</v>
      </c>
      <c r="D6" s="60">
        <v>1</v>
      </c>
      <c r="E6" s="60">
        <v>2</v>
      </c>
      <c r="F6" s="60">
        <v>5</v>
      </c>
      <c r="G6" s="8"/>
      <c r="H6" s="63">
        <v>3</v>
      </c>
      <c r="I6" s="62" t="s">
        <v>47</v>
      </c>
      <c r="J6" s="12">
        <v>3</v>
      </c>
      <c r="L6" s="62" t="s">
        <v>47</v>
      </c>
      <c r="M6" s="71">
        <f>E30</f>
        <v>0.51086956521739135</v>
      </c>
    </row>
    <row r="7" spans="2:13" ht="15" customHeight="1" x14ac:dyDescent="0.25">
      <c r="B7" s="9">
        <v>4</v>
      </c>
      <c r="C7" s="60">
        <v>4</v>
      </c>
      <c r="D7" s="60">
        <v>2</v>
      </c>
      <c r="E7" s="60">
        <v>1</v>
      </c>
      <c r="F7" s="60">
        <v>7</v>
      </c>
      <c r="G7" s="8"/>
    </row>
    <row r="8" spans="2:13" x14ac:dyDescent="0.25">
      <c r="B8" s="9">
        <v>5</v>
      </c>
      <c r="C8" s="60">
        <v>4</v>
      </c>
      <c r="D8" s="60">
        <v>1</v>
      </c>
      <c r="E8" s="60">
        <v>4</v>
      </c>
      <c r="F8" s="60">
        <v>9</v>
      </c>
      <c r="G8" s="8"/>
    </row>
    <row r="9" spans="2:13" x14ac:dyDescent="0.25">
      <c r="B9" s="9"/>
      <c r="C9" s="60"/>
      <c r="D9" s="60"/>
      <c r="E9" s="60"/>
      <c r="F9" s="60"/>
      <c r="G9" s="8"/>
    </row>
    <row r="10" spans="2:13" x14ac:dyDescent="0.25">
      <c r="B10" s="9">
        <v>6</v>
      </c>
      <c r="C10" s="60">
        <v>1</v>
      </c>
      <c r="D10" s="60">
        <v>1</v>
      </c>
      <c r="E10" s="60">
        <v>2</v>
      </c>
      <c r="F10" s="60">
        <v>4</v>
      </c>
      <c r="G10" s="8"/>
    </row>
    <row r="11" spans="2:13" x14ac:dyDescent="0.25">
      <c r="B11" s="9">
        <v>7</v>
      </c>
      <c r="C11" s="60">
        <v>1</v>
      </c>
      <c r="D11" s="60">
        <v>1</v>
      </c>
      <c r="E11" s="60">
        <v>2</v>
      </c>
      <c r="F11" s="60">
        <v>4</v>
      </c>
      <c r="G11" s="8"/>
    </row>
    <row r="12" spans="2:13" x14ac:dyDescent="0.25">
      <c r="B12" s="9">
        <v>8</v>
      </c>
      <c r="C12" s="60">
        <v>1</v>
      </c>
      <c r="D12" s="60">
        <v>1</v>
      </c>
      <c r="E12" s="60">
        <v>2</v>
      </c>
      <c r="F12" s="60">
        <v>4</v>
      </c>
    </row>
    <row r="13" spans="2:13" x14ac:dyDescent="0.25">
      <c r="B13" s="9">
        <v>9</v>
      </c>
      <c r="C13" s="60">
        <v>1</v>
      </c>
      <c r="D13" s="60">
        <v>1</v>
      </c>
      <c r="E13" s="60">
        <v>2</v>
      </c>
      <c r="F13" s="60">
        <v>4</v>
      </c>
      <c r="G13" s="8"/>
    </row>
    <row r="14" spans="2:13" x14ac:dyDescent="0.25">
      <c r="B14" s="9">
        <v>10</v>
      </c>
      <c r="C14" s="60">
        <v>2</v>
      </c>
      <c r="D14" s="60">
        <v>1</v>
      </c>
      <c r="E14" s="60">
        <v>2</v>
      </c>
      <c r="F14" s="60">
        <v>5</v>
      </c>
    </row>
    <row r="15" spans="2:13" x14ac:dyDescent="0.25">
      <c r="B15" s="9">
        <v>11</v>
      </c>
      <c r="C15" s="60">
        <v>2</v>
      </c>
      <c r="D15" s="60">
        <v>1</v>
      </c>
      <c r="E15" s="60">
        <v>2</v>
      </c>
      <c r="F15" s="60">
        <v>5</v>
      </c>
    </row>
    <row r="16" spans="2:13" x14ac:dyDescent="0.25">
      <c r="B16" s="9">
        <v>12</v>
      </c>
      <c r="C16" s="60">
        <v>1</v>
      </c>
      <c r="D16" s="60">
        <v>1</v>
      </c>
      <c r="E16" s="60">
        <v>2</v>
      </c>
      <c r="F16" s="60">
        <v>4</v>
      </c>
    </row>
    <row r="17" spans="2:6" x14ac:dyDescent="0.25">
      <c r="B17" s="9">
        <v>13</v>
      </c>
      <c r="C17" s="60">
        <v>1</v>
      </c>
      <c r="D17" s="60">
        <v>1</v>
      </c>
      <c r="E17" s="60">
        <v>2</v>
      </c>
      <c r="F17" s="60">
        <v>4</v>
      </c>
    </row>
    <row r="18" spans="2:6" x14ac:dyDescent="0.25">
      <c r="B18" s="9">
        <v>14</v>
      </c>
      <c r="C18" s="60">
        <v>2</v>
      </c>
      <c r="D18" s="60">
        <v>1</v>
      </c>
      <c r="E18" s="60">
        <v>2</v>
      </c>
      <c r="F18" s="60">
        <v>5</v>
      </c>
    </row>
    <row r="19" spans="2:6" x14ac:dyDescent="0.25">
      <c r="B19" s="9">
        <v>15</v>
      </c>
      <c r="C19" s="60">
        <v>1</v>
      </c>
      <c r="D19" s="60">
        <v>1</v>
      </c>
      <c r="E19" s="60">
        <v>2</v>
      </c>
      <c r="F19" s="60">
        <v>4</v>
      </c>
    </row>
    <row r="20" spans="2:6" x14ac:dyDescent="0.25">
      <c r="B20" s="9">
        <v>16</v>
      </c>
      <c r="C20" s="60">
        <v>1</v>
      </c>
      <c r="D20" s="60">
        <v>1</v>
      </c>
      <c r="E20" s="60">
        <v>2</v>
      </c>
      <c r="F20" s="60">
        <v>4</v>
      </c>
    </row>
    <row r="21" spans="2:6" x14ac:dyDescent="0.25">
      <c r="B21" s="9">
        <v>17</v>
      </c>
      <c r="C21" s="60">
        <v>2</v>
      </c>
      <c r="D21" s="60">
        <v>1</v>
      </c>
      <c r="E21" s="60">
        <v>2</v>
      </c>
      <c r="F21" s="60">
        <v>5</v>
      </c>
    </row>
    <row r="22" spans="2:6" x14ac:dyDescent="0.25">
      <c r="B22" s="9">
        <v>18</v>
      </c>
      <c r="C22" s="60">
        <v>2</v>
      </c>
      <c r="D22" s="60">
        <v>1</v>
      </c>
      <c r="E22" s="60">
        <v>2</v>
      </c>
      <c r="F22" s="60">
        <v>5</v>
      </c>
    </row>
    <row r="23" spans="2:6" x14ac:dyDescent="0.25">
      <c r="B23" s="9">
        <v>19</v>
      </c>
      <c r="C23" s="60">
        <v>2</v>
      </c>
      <c r="D23" s="60">
        <v>1</v>
      </c>
      <c r="E23" s="60">
        <v>2</v>
      </c>
      <c r="F23" s="60">
        <v>5</v>
      </c>
    </row>
    <row r="24" spans="2:6" x14ac:dyDescent="0.25">
      <c r="B24" s="9">
        <v>20</v>
      </c>
      <c r="C24" s="60">
        <v>1</v>
      </c>
      <c r="D24" s="60">
        <v>1</v>
      </c>
      <c r="E24" s="60">
        <v>2</v>
      </c>
      <c r="F24" s="60">
        <v>4</v>
      </c>
    </row>
    <row r="25" spans="2:6" x14ac:dyDescent="0.25">
      <c r="B25" s="9">
        <v>21</v>
      </c>
      <c r="C25" s="60">
        <v>0</v>
      </c>
      <c r="D25" s="60">
        <v>0</v>
      </c>
      <c r="E25" s="60">
        <v>0</v>
      </c>
      <c r="F25" s="60">
        <v>0</v>
      </c>
    </row>
    <row r="26" spans="2:6" x14ac:dyDescent="0.25">
      <c r="B26" s="9">
        <v>22</v>
      </c>
      <c r="C26" s="60">
        <v>1</v>
      </c>
      <c r="D26" s="60">
        <v>1</v>
      </c>
      <c r="E26" s="60">
        <v>2</v>
      </c>
      <c r="F26" s="60">
        <v>4</v>
      </c>
    </row>
    <row r="27" spans="2:6" x14ac:dyDescent="0.25">
      <c r="B27" s="64">
        <v>23</v>
      </c>
      <c r="C27" s="65">
        <v>2</v>
      </c>
      <c r="D27" s="65">
        <v>1</v>
      </c>
      <c r="E27" s="65">
        <v>2</v>
      </c>
      <c r="F27" s="65">
        <v>5</v>
      </c>
    </row>
    <row r="28" spans="2:6" x14ac:dyDescent="0.25">
      <c r="B28" s="66" t="s">
        <v>49</v>
      </c>
      <c r="C28" s="67">
        <f>SUM(C4:C27)</f>
        <v>40</v>
      </c>
      <c r="D28" s="67">
        <f t="shared" ref="D28:F28" si="0">SUM(D4:D27)</f>
        <v>24</v>
      </c>
      <c r="E28" s="67">
        <f t="shared" si="0"/>
        <v>47</v>
      </c>
      <c r="F28" s="67">
        <f>SUM(F4:F27)</f>
        <v>111</v>
      </c>
    </row>
    <row r="29" spans="2:6" x14ac:dyDescent="0.25">
      <c r="B29" s="66" t="s">
        <v>50</v>
      </c>
      <c r="C29" s="68">
        <f>4*23</f>
        <v>92</v>
      </c>
      <c r="D29" s="68"/>
      <c r="E29" s="68"/>
      <c r="F29" s="66">
        <f>4*23*3</f>
        <v>276</v>
      </c>
    </row>
    <row r="30" spans="2:6" x14ac:dyDescent="0.25">
      <c r="B30" s="66" t="s">
        <v>51</v>
      </c>
      <c r="C30" s="69">
        <f>C28/C29</f>
        <v>0.43478260869565216</v>
      </c>
      <c r="D30" s="69">
        <f>D28/C29</f>
        <v>0.2608695652173913</v>
      </c>
      <c r="E30" s="69">
        <f>E28/C29</f>
        <v>0.51086956521739135</v>
      </c>
      <c r="F30" s="69">
        <f>F28/F29</f>
        <v>0.40217391304347827</v>
      </c>
    </row>
  </sheetData>
  <mergeCells count="1">
    <mergeCell ref="C29:E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Angket</vt:lpstr>
      <vt:lpstr>Tes kemampuan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Agung Dwi Prasetyo</cp:lastModifiedBy>
  <dcterms:modified xsi:type="dcterms:W3CDTF">2023-11-12T06:21:28Z</dcterms:modified>
</cp:coreProperties>
</file>